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List1" sheetId="1" r:id="rId1"/>
  </sheets>
  <definedNames>
    <definedName name="_xlnm.Print_Titles" localSheetId="0">'List1'!$6:$9</definedName>
  </definedNames>
  <calcPr fullCalcOnLoad="1"/>
</workbook>
</file>

<file path=xl/sharedStrings.xml><?xml version="1.0" encoding="utf-8"?>
<sst xmlns="http://schemas.openxmlformats.org/spreadsheetml/2006/main" count="671" uniqueCount="451">
  <si>
    <t>Prerazporejen</t>
  </si>
  <si>
    <t>Realizacija</t>
  </si>
  <si>
    <t>Indeks %</t>
  </si>
  <si>
    <t>SM</t>
  </si>
  <si>
    <t>SP</t>
  </si>
  <si>
    <t>PP</t>
  </si>
  <si>
    <t>Proračun 2001               - potrjen</t>
  </si>
  <si>
    <t>1</t>
  </si>
  <si>
    <t>2</t>
  </si>
  <si>
    <t>3</t>
  </si>
  <si>
    <t>4</t>
  </si>
  <si>
    <t>P1</t>
  </si>
  <si>
    <t>R3/P1</t>
  </si>
  <si>
    <t>0101</t>
  </si>
  <si>
    <t>01</t>
  </si>
  <si>
    <t>DELOVANJE UPRAVE</t>
  </si>
  <si>
    <t>1100</t>
  </si>
  <si>
    <t>PLAČE</t>
  </si>
  <si>
    <t>2100</t>
  </si>
  <si>
    <t>MATERIALNI STROŠKI</t>
  </si>
  <si>
    <t>02</t>
  </si>
  <si>
    <t>NALOGE IN PROGRAMI</t>
  </si>
  <si>
    <t>2147</t>
  </si>
  <si>
    <t>PROSLAVE, PRIREDITVE, SODELOVANJA</t>
  </si>
  <si>
    <t>0201</t>
  </si>
  <si>
    <t>1101</t>
  </si>
  <si>
    <t>2101</t>
  </si>
  <si>
    <t>2156</t>
  </si>
  <si>
    <t>VOLITVE, REFERENDUMI IN LJUDSKA INICIATIVA</t>
  </si>
  <si>
    <t>8210</t>
  </si>
  <si>
    <t>FINANCIRANJE STRANK PO ZAKONU</t>
  </si>
  <si>
    <t>8240</t>
  </si>
  <si>
    <t>FINANCIRANJE KLUBOV SVETNIKOV</t>
  </si>
  <si>
    <t>03</t>
  </si>
  <si>
    <t>DELOVANJE ORGANOV</t>
  </si>
  <si>
    <t>2151</t>
  </si>
  <si>
    <t>MESTNI SVET</t>
  </si>
  <si>
    <t>2152</t>
  </si>
  <si>
    <t>NADZORNI ODBOR</t>
  </si>
  <si>
    <t>2153</t>
  </si>
  <si>
    <t>ODBORI IN KOMISIJE</t>
  </si>
  <si>
    <t>2154</t>
  </si>
  <si>
    <t>VARNOSTNI SOSVET</t>
  </si>
  <si>
    <t>0301</t>
  </si>
  <si>
    <t>1102</t>
  </si>
  <si>
    <t>2102</t>
  </si>
  <si>
    <t>2185</t>
  </si>
  <si>
    <t>UPRAVLJANJE Z OBČINSKIM PREMOŽENJEM</t>
  </si>
  <si>
    <t>7440</t>
  </si>
  <si>
    <t>MEDNARODNI PROJEKTI - PHARE PROGRAM</t>
  </si>
  <si>
    <t>8383</t>
  </si>
  <si>
    <t>DRUGI ODHODKI</t>
  </si>
  <si>
    <t>04</t>
  </si>
  <si>
    <t>PLAČILA OBRESTI ZA DOLGOROČNE KREDITE</t>
  </si>
  <si>
    <t>6102</t>
  </si>
  <si>
    <t>OBRESTI - GOSPODARSKE JAVNE SLUŽBE</t>
  </si>
  <si>
    <t>06</t>
  </si>
  <si>
    <t>REZERVE</t>
  </si>
  <si>
    <t>1310</t>
  </si>
  <si>
    <t>PRORAČUNSKA REZERVA</t>
  </si>
  <si>
    <t>1320</t>
  </si>
  <si>
    <t>SPLOŠNA PRORAČUNSKA REZERVACIJA</t>
  </si>
  <si>
    <t>09</t>
  </si>
  <si>
    <t>POSEBNI PROGRAMI</t>
  </si>
  <si>
    <t>3381</t>
  </si>
  <si>
    <t>JAVNA DELA</t>
  </si>
  <si>
    <t>10</t>
  </si>
  <si>
    <t>INVESTICIJE - MESTNA UPRAVA</t>
  </si>
  <si>
    <t>9400</t>
  </si>
  <si>
    <t>RAČUNALNIŠKA PROGRAMSKA OPREMA</t>
  </si>
  <si>
    <t>0401</t>
  </si>
  <si>
    <t>Delo oddelka</t>
  </si>
  <si>
    <t>1103</t>
  </si>
  <si>
    <t>2103</t>
  </si>
  <si>
    <t>2184</t>
  </si>
  <si>
    <t>STROŠKI POSTOPKOV IZ PRISTOJNOSTI ODDELKA</t>
  </si>
  <si>
    <t>3370</t>
  </si>
  <si>
    <t>0402</t>
  </si>
  <si>
    <t>Predšolska vzgoja</t>
  </si>
  <si>
    <t>07</t>
  </si>
  <si>
    <t>REDNI PROGRAMI</t>
  </si>
  <si>
    <t>1200</t>
  </si>
  <si>
    <t>OSNOVNI PROGRAM PREDŠOLSKE VZGOJE</t>
  </si>
  <si>
    <t>4220</t>
  </si>
  <si>
    <t>STORITVE VRTCEV IZ DRUGIH OBČIN</t>
  </si>
  <si>
    <t>08</t>
  </si>
  <si>
    <t>PROGRAM OBNOVE OBJEKTOV IN OPREME</t>
  </si>
  <si>
    <t>1012</t>
  </si>
  <si>
    <t>INVESTICIJSKO VZDRŽEVANJE OBJEKTOV</t>
  </si>
  <si>
    <t>2230</t>
  </si>
  <si>
    <t>OBNOVA OPREME</t>
  </si>
  <si>
    <t>2200</t>
  </si>
  <si>
    <t>PROGRAMI ZVEZE PRIJATELJEV MLADINE</t>
  </si>
  <si>
    <t>3340</t>
  </si>
  <si>
    <t>JAVNA DELA NA PODROČJU PREDŠOLSKE VZGOJE</t>
  </si>
  <si>
    <t>0403</t>
  </si>
  <si>
    <t>Šolstvo</t>
  </si>
  <si>
    <t>1201</t>
  </si>
  <si>
    <t>DEJAVNOST OSNOVNE ŠOLE</t>
  </si>
  <si>
    <t>1231</t>
  </si>
  <si>
    <t>OSNOVNO GLASBENO IZOBRAŽEVANJE</t>
  </si>
  <si>
    <t>1261</t>
  </si>
  <si>
    <t>IZOBRAŽEVANJE ODRASLIH</t>
  </si>
  <si>
    <t>2201</t>
  </si>
  <si>
    <t>1022</t>
  </si>
  <si>
    <t>2231</t>
  </si>
  <si>
    <t>2210</t>
  </si>
  <si>
    <t>VIŠJA STROKOVNA ŠOLA ZA GOSTINSTVO</t>
  </si>
  <si>
    <t>2212</t>
  </si>
  <si>
    <t>OBČINSKI PROGRAMI ZA OTROKE IN MLADINO</t>
  </si>
  <si>
    <t>3350</t>
  </si>
  <si>
    <t>JAVNA DELA NA PODROČJU ŠOLSTVA</t>
  </si>
  <si>
    <t>3420</t>
  </si>
  <si>
    <t>ŠTIPENDIJSKI SKLAD MESTNE OBČINE MARIBOR</t>
  </si>
  <si>
    <t>11</t>
  </si>
  <si>
    <t>INVESTICIJE - DEJAVNOSTI</t>
  </si>
  <si>
    <t>1020</t>
  </si>
  <si>
    <t>NOVOGRADNJE REKONSTRUKCIJE IN ADAPTACIJE</t>
  </si>
  <si>
    <t>0404</t>
  </si>
  <si>
    <t>Raziskovanje</t>
  </si>
  <si>
    <t>4100</t>
  </si>
  <si>
    <t>RAZISKOVALNI PROJEKTI</t>
  </si>
  <si>
    <t>0405</t>
  </si>
  <si>
    <t>Kultura</t>
  </si>
  <si>
    <t>1202</t>
  </si>
  <si>
    <t>REDNA DEJAVNOST KULTURNIH USTANOV</t>
  </si>
  <si>
    <t>1232</t>
  </si>
  <si>
    <t>LJUBITELJSKA KULTURA</t>
  </si>
  <si>
    <t>1262</t>
  </si>
  <si>
    <t>URBANA MLADINSKA  KULTURA</t>
  </si>
  <si>
    <t>1266</t>
  </si>
  <si>
    <t>SOFINANCIRANJE STALNIH PROGRAMOV</t>
  </si>
  <si>
    <t>1267</t>
  </si>
  <si>
    <t>SOFINANCIRANJE AKCIJ IN PROJEKTOV</t>
  </si>
  <si>
    <t>1268</t>
  </si>
  <si>
    <t>GLAZERJEVE NAGRADE</t>
  </si>
  <si>
    <t>1033</t>
  </si>
  <si>
    <t>2232</t>
  </si>
  <si>
    <t>3600</t>
  </si>
  <si>
    <t>1031</t>
  </si>
  <si>
    <t>NOVOGRADNJE, REKONSTRUKCIJE IN ADAPTACIJE</t>
  </si>
  <si>
    <t>0406</t>
  </si>
  <si>
    <t>Socialno varstvo</t>
  </si>
  <si>
    <t>1203</t>
  </si>
  <si>
    <t>REDNA DEJAVNOST CENTRA ZA SOCIALNO DELO</t>
  </si>
  <si>
    <t>2204</t>
  </si>
  <si>
    <t>SPECIFIČNI OBČINSKI SOCIALNI PROGRAMI</t>
  </si>
  <si>
    <t>2205</t>
  </si>
  <si>
    <t>SOCIALNO HUMANITARNA DRUŠTVA</t>
  </si>
  <si>
    <t>3110</t>
  </si>
  <si>
    <t>SOCIALNO VARSTVENE PRAVICE</t>
  </si>
  <si>
    <t>2234</t>
  </si>
  <si>
    <t>3111</t>
  </si>
  <si>
    <t>OBČINSKE SOCIALNO VARSTEVE SUBVENCIJE</t>
  </si>
  <si>
    <t>3120</t>
  </si>
  <si>
    <t>1060</t>
  </si>
  <si>
    <t>NOVOGRADNJE,REKONSTRUKCIJE IN ADAPTACIJE</t>
  </si>
  <si>
    <t>0407</t>
  </si>
  <si>
    <t>Zdravstvo</t>
  </si>
  <si>
    <t>2207</t>
  </si>
  <si>
    <t>PROGRAMI ZA KREPITEV ZDRAVJA</t>
  </si>
  <si>
    <t>3200</t>
  </si>
  <si>
    <t>4410</t>
  </si>
  <si>
    <t>ZAGOTAVLJANJE MRLIŠKO PREGLEDNE SLUŽBE</t>
  </si>
  <si>
    <t>4420</t>
  </si>
  <si>
    <t>PROJEKT CENTER ZDRAVO MESTO</t>
  </si>
  <si>
    <t>1070</t>
  </si>
  <si>
    <t xml:space="preserve">NOVOGRADNJE, REKONSTRUKCIJE IN ADAPTACIJE </t>
  </si>
  <si>
    <t>0501</t>
  </si>
  <si>
    <t>1104</t>
  </si>
  <si>
    <t>2104</t>
  </si>
  <si>
    <t>2160</t>
  </si>
  <si>
    <t>2161</t>
  </si>
  <si>
    <t>UREJANJE PREMOŽENJSKO PRAVNIH STANJ</t>
  </si>
  <si>
    <t>2162</t>
  </si>
  <si>
    <t>PRIDOBITEV ISO STANDARDA</t>
  </si>
  <si>
    <t>2163</t>
  </si>
  <si>
    <t>IZVEDBA SPREMEMB MEJE NASELJA MARIBOR</t>
  </si>
  <si>
    <t>2164</t>
  </si>
  <si>
    <t>EVROPSKE ZADEVE</t>
  </si>
  <si>
    <t>2165</t>
  </si>
  <si>
    <t>E - MESTO</t>
  </si>
  <si>
    <t>8102</t>
  </si>
  <si>
    <t>DELOVANJE KS IN MČ</t>
  </si>
  <si>
    <t>3380</t>
  </si>
  <si>
    <t>9100</t>
  </si>
  <si>
    <t>RAČUNALNIŠKA IN PROGRAMSKA OPREMA</t>
  </si>
  <si>
    <t>9200</t>
  </si>
  <si>
    <t>INVESTICIJSKO VZDRŽEVANJE</t>
  </si>
  <si>
    <t>0601</t>
  </si>
  <si>
    <t>1105</t>
  </si>
  <si>
    <t>2105</t>
  </si>
  <si>
    <t>3310</t>
  </si>
  <si>
    <t xml:space="preserve">JAVNA DELA </t>
  </si>
  <si>
    <t>7110</t>
  </si>
  <si>
    <t>POSPEŠEVANJE IN RAZVOJ KMETIJSTVA</t>
  </si>
  <si>
    <t>7130</t>
  </si>
  <si>
    <t>AZIL ZA ŽIVALI</t>
  </si>
  <si>
    <t>7210</t>
  </si>
  <si>
    <t>POSPEŠEVANJE IN RAZVOJ MALEGA GOSPODARSTVA</t>
  </si>
  <si>
    <t>7410</t>
  </si>
  <si>
    <t>MARIBORSKA RAZVOJNA AGENCIJA</t>
  </si>
  <si>
    <t>7420</t>
  </si>
  <si>
    <t>LTO</t>
  </si>
  <si>
    <t>1610</t>
  </si>
  <si>
    <t>UREJANJE KMETIJSKIH ZEMLJIŠČ</t>
  </si>
  <si>
    <t>0801</t>
  </si>
  <si>
    <t>Delo direkcije</t>
  </si>
  <si>
    <t>1107</t>
  </si>
  <si>
    <t>2107</t>
  </si>
  <si>
    <t>2176</t>
  </si>
  <si>
    <t>DELOVANJE OBČINSKEGA SPV</t>
  </si>
  <si>
    <t>2177</t>
  </si>
  <si>
    <t>2180</t>
  </si>
  <si>
    <t>2181</t>
  </si>
  <si>
    <t>OGLAŠEVANJE - upravne naloge</t>
  </si>
  <si>
    <t>0802</t>
  </si>
  <si>
    <t>Okolje in prostor</t>
  </si>
  <si>
    <t>5110</t>
  </si>
  <si>
    <t>REDNO VZDRŽEVANJE OSTALIH JAVNIH POVRŠIN</t>
  </si>
  <si>
    <t>5112</t>
  </si>
  <si>
    <t>REDNO VZDRŽEVANJE JAVNIH ZELENIH POVRŠIN</t>
  </si>
  <si>
    <t>1530</t>
  </si>
  <si>
    <t>3321</t>
  </si>
  <si>
    <t>1514</t>
  </si>
  <si>
    <t>0803</t>
  </si>
  <si>
    <t>Ceste</t>
  </si>
  <si>
    <t>5111</t>
  </si>
  <si>
    <t>CESTE - redno vzdrževanje</t>
  </si>
  <si>
    <t>1531</t>
  </si>
  <si>
    <t>CESTE - investicijsko vzdrževanje</t>
  </si>
  <si>
    <t>1521</t>
  </si>
  <si>
    <t>1522</t>
  </si>
  <si>
    <t>0804</t>
  </si>
  <si>
    <t>Javna razsvetljava</t>
  </si>
  <si>
    <t>5113</t>
  </si>
  <si>
    <t>JAVNA RAZSVETLJAVA - redno vzdrževanje in energija</t>
  </si>
  <si>
    <t>1532</t>
  </si>
  <si>
    <t>0805</t>
  </si>
  <si>
    <t>Promet</t>
  </si>
  <si>
    <t>5114</t>
  </si>
  <si>
    <t>PROMET - redno vzdrževanje</t>
  </si>
  <si>
    <t>1535</t>
  </si>
  <si>
    <t>PROMET - investicijsko vzdrževanje objektov</t>
  </si>
  <si>
    <t>1460</t>
  </si>
  <si>
    <t>VRAČILO ANUITET ZA NAKUP AVTOBUSOV</t>
  </si>
  <si>
    <t>1520</t>
  </si>
  <si>
    <t>PROMET - novogradnje, rekonstrukcije in adaptacije</t>
  </si>
  <si>
    <t>0806</t>
  </si>
  <si>
    <t>Komunalna hidrotehnika</t>
  </si>
  <si>
    <t>1510</t>
  </si>
  <si>
    <t>IZGRADNJA VODOVODOV - investicije</t>
  </si>
  <si>
    <t>1511</t>
  </si>
  <si>
    <t>IZGRADNJA KANALIZACIJE - investicije</t>
  </si>
  <si>
    <t>0807</t>
  </si>
  <si>
    <t>Komunalna energetika</t>
  </si>
  <si>
    <t>1512</t>
  </si>
  <si>
    <t>GRADNJA PLINOVODOV IN TOPLOVODOV</t>
  </si>
  <si>
    <t>0808</t>
  </si>
  <si>
    <t>Čistilna naprava in kolektor</t>
  </si>
  <si>
    <t>1523</t>
  </si>
  <si>
    <t>CENTRALNA ČISTILNA NAPRAVA IN KOLEKTOR</t>
  </si>
  <si>
    <t>0809</t>
  </si>
  <si>
    <t>Ravnanje z odpadki</t>
  </si>
  <si>
    <t>1461</t>
  </si>
  <si>
    <t>ODPLAČILO KREDITOV SNAGE</t>
  </si>
  <si>
    <t>1515</t>
  </si>
  <si>
    <t>RAVNANJE Z ODPADKI</t>
  </si>
  <si>
    <t>0810</t>
  </si>
  <si>
    <t>Komunalno opremljanje stavbnih zemljišč</t>
  </si>
  <si>
    <t>1538</t>
  </si>
  <si>
    <t>KOMUNALNO OPREMLJANJE STAVBNIH ZEMLJIŠČ</t>
  </si>
  <si>
    <t>0901</t>
  </si>
  <si>
    <t>1108</t>
  </si>
  <si>
    <t>2108</t>
  </si>
  <si>
    <t>1550</t>
  </si>
  <si>
    <t>PROSTORSKE SESTAVINE PLANOV</t>
  </si>
  <si>
    <t>1551</t>
  </si>
  <si>
    <t>PROSTORSKI IZVEDBENI AKTI</t>
  </si>
  <si>
    <t>1552</t>
  </si>
  <si>
    <t>STROKOVNE PODLAGE</t>
  </si>
  <si>
    <t>1001</t>
  </si>
  <si>
    <t>Delo zavoda</t>
  </si>
  <si>
    <t>1109</t>
  </si>
  <si>
    <t>2109</t>
  </si>
  <si>
    <t>1002</t>
  </si>
  <si>
    <t>Šport</t>
  </si>
  <si>
    <t>1204</t>
  </si>
  <si>
    <t>OSNOVNA DEJAVNOST ZAVODOV</t>
  </si>
  <si>
    <t>1234</t>
  </si>
  <si>
    <t>ŠPORTNI PROGRAMI</t>
  </si>
  <si>
    <t>1270</t>
  </si>
  <si>
    <t>8360</t>
  </si>
  <si>
    <t>ŠPORTNA ZVEZA</t>
  </si>
  <si>
    <t>1052</t>
  </si>
  <si>
    <t>2206</t>
  </si>
  <si>
    <t>PRIZNANJA ŠPORTNIKOM IN ŠPORTNIM DELAVCEM</t>
  </si>
  <si>
    <t>2220</t>
  </si>
  <si>
    <t>ŠPORTNE PRIREDITVE</t>
  </si>
  <si>
    <t>2221</t>
  </si>
  <si>
    <t>MEDMESTNO SODELOVANJE</t>
  </si>
  <si>
    <t>2222</t>
  </si>
  <si>
    <t>PROMOCIJSKA DEJAVNOST IN PRIZNANJA</t>
  </si>
  <si>
    <t>2223</t>
  </si>
  <si>
    <t>3382</t>
  </si>
  <si>
    <t>1050</t>
  </si>
  <si>
    <t>IZGRADNJA ŠPORTNIH OBJEKTOV</t>
  </si>
  <si>
    <t>1051</t>
  </si>
  <si>
    <t>NAKUP OPREME</t>
  </si>
  <si>
    <t>1111</t>
  </si>
  <si>
    <t>2111</t>
  </si>
  <si>
    <t>1560</t>
  </si>
  <si>
    <t>VARSTVO ZRAKA</t>
  </si>
  <si>
    <t>1562</t>
  </si>
  <si>
    <t>VARSTVO VODA</t>
  </si>
  <si>
    <t>1563</t>
  </si>
  <si>
    <t>OSTALA PODROČJA VARSTVA OKOLJA</t>
  </si>
  <si>
    <t>1564</t>
  </si>
  <si>
    <t>KROVNI PROGRAM VARSTVA OKOLJA</t>
  </si>
  <si>
    <t>1301</t>
  </si>
  <si>
    <t>1112</t>
  </si>
  <si>
    <t>2112</t>
  </si>
  <si>
    <t>2175</t>
  </si>
  <si>
    <t>STROŠKI UPRAVNIH IZVRŠB</t>
  </si>
  <si>
    <t>2182</t>
  </si>
  <si>
    <t>2183</t>
  </si>
  <si>
    <t>UREJANJE PROMETA S POSTAVITVIJO KLEŠČ</t>
  </si>
  <si>
    <t>3360</t>
  </si>
  <si>
    <t>1401</t>
  </si>
  <si>
    <t>Delo službe</t>
  </si>
  <si>
    <t>1113</t>
  </si>
  <si>
    <t>2113</t>
  </si>
  <si>
    <t>1402</t>
  </si>
  <si>
    <t>Požarna varnost, zaščita in reševanje</t>
  </si>
  <si>
    <t>5310</t>
  </si>
  <si>
    <t>POŽARNA VARNOST</t>
  </si>
  <si>
    <t>5340</t>
  </si>
  <si>
    <t>PROGRAM POŽARNEGA SKLADA</t>
  </si>
  <si>
    <t>8370</t>
  </si>
  <si>
    <t>VARSTVO PRED NARAVNIMI IN DRUGIMI NESREČAMI</t>
  </si>
  <si>
    <t>1640</t>
  </si>
  <si>
    <t>1641</t>
  </si>
  <si>
    <t>8371</t>
  </si>
  <si>
    <t>UPRAVLJANJE IZOBRAŽEVALNEGA CENTRA PEKRE</t>
  </si>
  <si>
    <t>1642</t>
  </si>
  <si>
    <t>SOFINANCIRANJE NAKUPA GASILSKE PLATFORME</t>
  </si>
  <si>
    <t>1701</t>
  </si>
  <si>
    <t>8280</t>
  </si>
  <si>
    <t>FINACIRANJE ORGANIZACIJ IN ZDRUŽENJ</t>
  </si>
  <si>
    <t>8340</t>
  </si>
  <si>
    <t>FINANCIRANJE USTANOV</t>
  </si>
  <si>
    <t>1801</t>
  </si>
  <si>
    <t>5500</t>
  </si>
  <si>
    <t>UPRAVLJANJE STANOVANJ</t>
  </si>
  <si>
    <t>8510</t>
  </si>
  <si>
    <t>8520</t>
  </si>
  <si>
    <t xml:space="preserve">OBVEZNI PRISPEVKI IZ KUPNIN </t>
  </si>
  <si>
    <t>8521</t>
  </si>
  <si>
    <t>ODŠKODNINE PO DENACIONALIZACIJI</t>
  </si>
  <si>
    <t>8522</t>
  </si>
  <si>
    <t>SUBVENCIJE NAJEMNIN</t>
  </si>
  <si>
    <t>8530</t>
  </si>
  <si>
    <t xml:space="preserve">ODPLAČILO KREDITOV SS RS </t>
  </si>
  <si>
    <t>1546</t>
  </si>
  <si>
    <t>1544</t>
  </si>
  <si>
    <t>NAKUP IN GRADNJA SOCIALNIH STANOVANJ</t>
  </si>
  <si>
    <t>1545</t>
  </si>
  <si>
    <t>NAKUP IN GRADNJA NEPROFITNIH STANOVANJ</t>
  </si>
  <si>
    <t>1547</t>
  </si>
  <si>
    <t>1901</t>
  </si>
  <si>
    <t>8610</t>
  </si>
  <si>
    <t>DELO JAVNEGA PODJETJA</t>
  </si>
  <si>
    <t>1632</t>
  </si>
  <si>
    <t>UREDITEV OBMOČJA C4 - CENTER DRAVA</t>
  </si>
  <si>
    <t>1636</t>
  </si>
  <si>
    <t>GOSPODARJENJE S STAVBNIMI ZEMLJIŠČI</t>
  </si>
  <si>
    <t>1637</t>
  </si>
  <si>
    <t>POSODOBITEV EVIDENC NUSZ</t>
  </si>
  <si>
    <t>2001</t>
  </si>
  <si>
    <t>1114</t>
  </si>
  <si>
    <t>2114</t>
  </si>
  <si>
    <t>MATERIALNI STROŠKI SKUPAJ</t>
  </si>
  <si>
    <t>2002</t>
  </si>
  <si>
    <t>Upravni prostori</t>
  </si>
  <si>
    <t>9201</t>
  </si>
  <si>
    <t>2131</t>
  </si>
  <si>
    <t>9110</t>
  </si>
  <si>
    <t>2003</t>
  </si>
  <si>
    <t>Poslovni prostori</t>
  </si>
  <si>
    <t>5211</t>
  </si>
  <si>
    <t>5212</t>
  </si>
  <si>
    <t>VRAČILA  NAJEMNIN - DENACIONALIZACIJA</t>
  </si>
  <si>
    <t>5213</t>
  </si>
  <si>
    <t>VRAČILA SOFINANCIRANJ</t>
  </si>
  <si>
    <t>1625</t>
  </si>
  <si>
    <t xml:space="preserve">INVESTICIJSKO VZDRŽEVANJE </t>
  </si>
  <si>
    <t>1623</t>
  </si>
  <si>
    <t>NOVOGRADNJE, REKONSTRUKCIJE iIN ADAPTACIJE</t>
  </si>
  <si>
    <t>1115</t>
  </si>
  <si>
    <t>2115</t>
  </si>
  <si>
    <t>9120</t>
  </si>
  <si>
    <t>1116</t>
  </si>
  <si>
    <t>2116</t>
  </si>
  <si>
    <t>7:6</t>
  </si>
  <si>
    <t>I - VI/2000</t>
  </si>
  <si>
    <t>I - VI/2001</t>
  </si>
  <si>
    <t>7:5</t>
  </si>
  <si>
    <t>SKUPAJ 01 DO 22</t>
  </si>
  <si>
    <t>KABINET ŽUPANA</t>
  </si>
  <si>
    <t>SLUŽBA MESTNEGA SVETA</t>
  </si>
  <si>
    <t>ODDELEK ZA FINANCE</t>
  </si>
  <si>
    <t>ODDELEK ZA DRUŽBENE DEJAVNOSTI</t>
  </si>
  <si>
    <t>SREDSTVA ZA IZVAJALSKE ORGANIZACIJE</t>
  </si>
  <si>
    <t>ODDELEK ZA SPLOŠNE IN PRAVNE ZADEVE</t>
  </si>
  <si>
    <t>ODDELEK ZA GOSPODARSKE DEJAVNOSTI</t>
  </si>
  <si>
    <t>KOMUNALNA DIREKCIJA</t>
  </si>
  <si>
    <t>KOMUNALNO GOSPODARSTVO</t>
  </si>
  <si>
    <t>ZAVOD ZA PROSTORSKO NAČRTOVANJE</t>
  </si>
  <si>
    <t>ZAVOD ZA ŠPORT</t>
  </si>
  <si>
    <t>ZAVOD ZA VARSTVO OKOLJA</t>
  </si>
  <si>
    <t>MESTNI INŠPEKTORAT</t>
  </si>
  <si>
    <t>SLUŽBA ZA ZAŠČITO IN REŠEVANJE</t>
  </si>
  <si>
    <t>OSTALE ORGANIZACIJE</t>
  </si>
  <si>
    <t>STANOVANJSKO GOSPODARSTVO</t>
  </si>
  <si>
    <t>ODDELEK ZA GOSPODARJENJE S POSLOVNIMI IN</t>
  </si>
  <si>
    <t>SLUŽBA ZA GEOGRAFSKI - INFORMACIJSKI SISTEM</t>
  </si>
  <si>
    <t>TER OBDELAVO PODATKOV</t>
  </si>
  <si>
    <t>SLUŽBA FINANČNEGA NADZORA</t>
  </si>
  <si>
    <t>OBRESTI - POSLOVNI PROSTORI</t>
  </si>
  <si>
    <t>SVETOV. CENTER ZA OTROKE, MLADOST. IN STARŠE</t>
  </si>
  <si>
    <t>ZDRAVSTVENO ZAVAR. OSEB BREZ PREJEMKOV</t>
  </si>
  <si>
    <t>STROŠKI POSTOPKOV V ZVEZI Z DENACION.</t>
  </si>
  <si>
    <t>STROŠKI STR. PODL. ZA UREJANJE PROM. REŽIMA</t>
  </si>
  <si>
    <t>IZVEDBA NAPRAV IN UKREP. ZA UMIRJ. PROMETA</t>
  </si>
  <si>
    <t>UREDITEV PARKOV. IN OSTALIH ZELENIH POVRŠIN</t>
  </si>
  <si>
    <t>OBČINSKE CESTE - novogr., rekonstr. in adaptacije</t>
  </si>
  <si>
    <t>DRŽAVNE CESTE - novogr., rekonstr. in adaptacije</t>
  </si>
  <si>
    <t>INVESTICIJSKO VZDRŽEV. JAVNE RAZSVETLJAVE</t>
  </si>
  <si>
    <t>REDNO VZDRŽEV. JAVNIH ŠPORTNIH OBJEKTOV</t>
  </si>
  <si>
    <t>ŠOLANJE IN IZPOPOLNJEVANJE STROK. KADROV</t>
  </si>
  <si>
    <t>RAVNANJE Z NEPRAV. PARKIR. IN ZAPUŠČEN. VOZILI</t>
  </si>
  <si>
    <t>STROŠKI STROK. SLUŽBE IN ORGANOV SKLADA</t>
  </si>
  <si>
    <t>PRENOVE IN IZBOLJŠAVE NEPROFIT. STANOVANJ</t>
  </si>
  <si>
    <t>UPRAVNIMI PROSTORI TER PREMIČ. PREMOŽENJEM</t>
  </si>
  <si>
    <t>STROŠKI GOSPODAR. S POSLOVNIMI PROSTORI</t>
  </si>
  <si>
    <t>ZBIR ODHODKOV PO UPORABNIKIH</t>
  </si>
  <si>
    <t>Neposredni uporabnik</t>
  </si>
  <si>
    <t>Namen</t>
  </si>
  <si>
    <t>Primerljiva real.</t>
  </si>
  <si>
    <t>Rebalans</t>
  </si>
  <si>
    <t>Indeks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</si>
</sst>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);\-#,##0.00"/>
    <numFmt numFmtId="165" formatCode="#,##0.0"/>
  </numFmts>
  <fonts count="6">
    <font>
      <sz val="10"/>
      <color indexed="8"/>
      <name val="MS Sans Serif"/>
      <family val="0"/>
    </font>
    <font>
      <b/>
      <sz val="13.9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 quotePrefix="1">
      <alignment horizontal="center"/>
      <protection/>
    </xf>
    <xf numFmtId="164" fontId="3" fillId="0" borderId="0" xfId="0" applyFont="1" applyAlignment="1">
      <alignment horizontal="right" vertical="center"/>
    </xf>
    <xf numFmtId="3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3" fontId="2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/>
      <protection/>
    </xf>
    <xf numFmtId="4" fontId="2" fillId="0" borderId="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8"/>
  <sheetViews>
    <sheetView tabSelected="1" workbookViewId="0" topLeftCell="D1">
      <selection activeCell="D74" sqref="D74"/>
    </sheetView>
  </sheetViews>
  <sheetFormatPr defaultColWidth="9.140625" defaultRowHeight="12.75"/>
  <cols>
    <col min="1" max="1" width="4.57421875" style="0" customWidth="1"/>
    <col min="2" max="3" width="5.140625" style="0" customWidth="1"/>
    <col min="4" max="4" width="43.140625" style="0" customWidth="1"/>
    <col min="5" max="5" width="14.57421875" style="22" customWidth="1"/>
    <col min="6" max="6" width="1.1484375" style="0" hidden="1" customWidth="1"/>
    <col min="7" max="7" width="16.421875" style="0" customWidth="1"/>
    <col min="8" max="8" width="15.57421875" style="0" customWidth="1"/>
    <col min="9" max="9" width="7.421875" style="0" hidden="1" customWidth="1"/>
    <col min="10" max="10" width="6.7109375" style="0" customWidth="1"/>
    <col min="11" max="11" width="6.140625" style="0" customWidth="1"/>
    <col min="12" max="16384" width="11.421875" style="0" customWidth="1"/>
  </cols>
  <sheetData>
    <row r="1" spans="1:11" ht="12">
      <c r="A1" s="10"/>
      <c r="B1" s="10"/>
      <c r="C1" s="10"/>
      <c r="D1" s="10"/>
      <c r="E1" s="17"/>
      <c r="F1" s="10"/>
      <c r="G1" s="10"/>
      <c r="H1" s="10"/>
      <c r="I1" s="10"/>
      <c r="J1" s="10"/>
      <c r="K1" s="10"/>
    </row>
    <row r="2" spans="1:11" ht="17.25">
      <c r="A2" s="34" t="s">
        <v>445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1" ht="12">
      <c r="A4" s="10"/>
      <c r="B4" s="10"/>
      <c r="C4" s="10"/>
      <c r="D4" s="10"/>
      <c r="E4" s="17"/>
      <c r="F4" s="10"/>
      <c r="G4" s="10"/>
      <c r="H4" s="10"/>
      <c r="I4" s="10"/>
      <c r="J4" s="10"/>
      <c r="K4" s="10"/>
    </row>
    <row r="5" spans="1:11" ht="12">
      <c r="A5" s="32"/>
      <c r="B5" s="32"/>
      <c r="C5" s="32"/>
      <c r="D5" s="32"/>
      <c r="E5" s="33"/>
      <c r="F5" s="32"/>
      <c r="G5" s="32"/>
      <c r="H5" s="32"/>
      <c r="I5" s="32"/>
      <c r="J5" s="32"/>
      <c r="K5" s="32"/>
    </row>
    <row r="6" spans="1:11" ht="12">
      <c r="A6" s="1" t="s">
        <v>3</v>
      </c>
      <c r="B6" s="1" t="s">
        <v>4</v>
      </c>
      <c r="C6" s="1" t="s">
        <v>5</v>
      </c>
      <c r="D6" s="28" t="s">
        <v>446</v>
      </c>
      <c r="E6" s="18" t="s">
        <v>448</v>
      </c>
      <c r="F6" s="1" t="s">
        <v>0</v>
      </c>
      <c r="G6" s="1" t="s">
        <v>449</v>
      </c>
      <c r="H6" s="1" t="s">
        <v>1</v>
      </c>
      <c r="I6" s="1" t="s">
        <v>2</v>
      </c>
      <c r="J6" s="1" t="s">
        <v>450</v>
      </c>
      <c r="K6" s="1" t="s">
        <v>450</v>
      </c>
    </row>
    <row r="7" spans="4:11" ht="13.5" customHeight="1">
      <c r="D7" s="29" t="s">
        <v>447</v>
      </c>
      <c r="E7" s="18" t="s">
        <v>404</v>
      </c>
      <c r="F7" s="1" t="s">
        <v>6</v>
      </c>
      <c r="G7" s="1">
        <v>2001</v>
      </c>
      <c r="H7" s="1" t="s">
        <v>405</v>
      </c>
      <c r="I7" s="10"/>
      <c r="J7" s="3" t="s">
        <v>406</v>
      </c>
      <c r="K7" s="3" t="s">
        <v>403</v>
      </c>
    </row>
    <row r="8" spans="1:11" ht="12.75" thickBot="1">
      <c r="A8" s="30" t="s">
        <v>7</v>
      </c>
      <c r="B8" s="30" t="s">
        <v>8</v>
      </c>
      <c r="C8" s="30" t="s">
        <v>9</v>
      </c>
      <c r="D8" s="30" t="s">
        <v>10</v>
      </c>
      <c r="E8" s="31">
        <v>5</v>
      </c>
      <c r="F8" s="30" t="s">
        <v>11</v>
      </c>
      <c r="G8" s="30">
        <v>6</v>
      </c>
      <c r="H8" s="30">
        <v>7</v>
      </c>
      <c r="I8" s="30" t="s">
        <v>12</v>
      </c>
      <c r="J8" s="30">
        <v>8</v>
      </c>
      <c r="K8" s="30">
        <v>9</v>
      </c>
    </row>
    <row r="9" spans="1:11" ht="12.75" thickTop="1">
      <c r="A9" s="10"/>
      <c r="B9" s="10"/>
      <c r="C9" s="10"/>
      <c r="D9" s="10"/>
      <c r="E9" s="17"/>
      <c r="F9" s="10"/>
      <c r="G9" s="10"/>
      <c r="H9" s="10"/>
      <c r="I9" s="10"/>
      <c r="J9" s="10"/>
      <c r="K9" s="10"/>
    </row>
    <row r="10" spans="1:11" ht="12">
      <c r="A10" s="10"/>
      <c r="B10" s="10"/>
      <c r="C10" s="10"/>
      <c r="D10" s="10"/>
      <c r="E10" s="17"/>
      <c r="F10" s="10"/>
      <c r="G10" s="10"/>
      <c r="H10" s="10"/>
      <c r="I10" s="10"/>
      <c r="J10" s="10"/>
      <c r="K10" s="10"/>
    </row>
    <row r="11" spans="1:11" ht="12">
      <c r="A11" s="6" t="s">
        <v>13</v>
      </c>
      <c r="B11" s="10"/>
      <c r="C11" s="10"/>
      <c r="D11" s="6" t="s">
        <v>408</v>
      </c>
      <c r="E11" s="19">
        <f>+E12+E15</f>
        <v>66619159.650000006</v>
      </c>
      <c r="F11" s="4">
        <v>160020610</v>
      </c>
      <c r="G11" s="4">
        <v>159845100</v>
      </c>
      <c r="H11" s="4">
        <f>+H12+H15</f>
        <v>81344796.06</v>
      </c>
      <c r="I11" s="5">
        <v>50.85276656550678</v>
      </c>
      <c r="J11" s="24">
        <f>+H11/E11*100</f>
        <v>122.10420618837692</v>
      </c>
      <c r="K11" s="24">
        <f>+H11/G11*100</f>
        <v>50.88976519142595</v>
      </c>
    </row>
    <row r="12" spans="1:11" ht="12">
      <c r="A12" s="10"/>
      <c r="B12" s="6" t="s">
        <v>14</v>
      </c>
      <c r="D12" s="6" t="s">
        <v>15</v>
      </c>
      <c r="E12" s="21">
        <f>+E13+E14</f>
        <v>54458508.6</v>
      </c>
      <c r="F12" s="4">
        <v>135760610</v>
      </c>
      <c r="G12" s="4">
        <v>135585100</v>
      </c>
      <c r="H12" s="4">
        <f>+H13+H14</f>
        <v>67707788.26</v>
      </c>
      <c r="I12" s="5">
        <v>49.895105406494565</v>
      </c>
      <c r="J12" s="24">
        <f aca="true" t="shared" si="0" ref="J12:J74">+H12/E12*100</f>
        <v>124.32912689055904</v>
      </c>
      <c r="K12" s="24">
        <f>+H12/G12*100</f>
        <v>49.937484472851374</v>
      </c>
    </row>
    <row r="13" spans="1:11" ht="12">
      <c r="A13" s="10"/>
      <c r="B13" s="10"/>
      <c r="C13" s="7" t="s">
        <v>16</v>
      </c>
      <c r="D13" s="7" t="s">
        <v>17</v>
      </c>
      <c r="E13" s="20">
        <v>48470235.9</v>
      </c>
      <c r="F13" s="8">
        <v>123256110</v>
      </c>
      <c r="G13" s="8">
        <v>123080600</v>
      </c>
      <c r="H13" s="8">
        <v>61211919.1</v>
      </c>
      <c r="I13" s="9">
        <v>49.68681090130136</v>
      </c>
      <c r="J13" s="25">
        <f t="shared" si="0"/>
        <v>126.28764429017356</v>
      </c>
      <c r="K13" s="25">
        <f>+H13/G13*100</f>
        <v>49.73319848944513</v>
      </c>
    </row>
    <row r="14" spans="1:11" ht="12">
      <c r="A14" s="10"/>
      <c r="B14" s="10"/>
      <c r="C14" s="7" t="s">
        <v>18</v>
      </c>
      <c r="D14" s="7" t="s">
        <v>19</v>
      </c>
      <c r="E14" s="20">
        <v>5988272.7</v>
      </c>
      <c r="F14" s="8">
        <v>12504500</v>
      </c>
      <c r="G14" s="8">
        <v>12504500</v>
      </c>
      <c r="H14" s="8">
        <v>6495869.16</v>
      </c>
      <c r="I14" s="9">
        <v>51.948251909312646</v>
      </c>
      <c r="J14" s="25">
        <f t="shared" si="0"/>
        <v>108.47650876019723</v>
      </c>
      <c r="K14" s="25">
        <v>51.948251909312646</v>
      </c>
    </row>
    <row r="15" spans="1:11" ht="12">
      <c r="A15" s="10"/>
      <c r="B15" s="6" t="s">
        <v>20</v>
      </c>
      <c r="D15" s="6" t="s">
        <v>21</v>
      </c>
      <c r="E15" s="21">
        <f>+E16</f>
        <v>12160651.05</v>
      </c>
      <c r="F15" s="4">
        <v>24260000</v>
      </c>
      <c r="G15" s="4">
        <v>24260000</v>
      </c>
      <c r="H15" s="4">
        <v>13637007.8</v>
      </c>
      <c r="I15" s="5">
        <v>56.211903544929925</v>
      </c>
      <c r="J15" s="24">
        <f t="shared" si="0"/>
        <v>112.14044169123657</v>
      </c>
      <c r="K15" s="24">
        <v>56.211903544929925</v>
      </c>
    </row>
    <row r="16" spans="1:11" ht="12">
      <c r="A16" s="10"/>
      <c r="B16" s="10"/>
      <c r="C16" s="7" t="s">
        <v>22</v>
      </c>
      <c r="D16" s="7" t="s">
        <v>23</v>
      </c>
      <c r="E16" s="20">
        <v>12160651.05</v>
      </c>
      <c r="F16" s="8">
        <v>24260000</v>
      </c>
      <c r="G16" s="8">
        <v>24260000</v>
      </c>
      <c r="H16" s="8">
        <v>13637007.8</v>
      </c>
      <c r="I16" s="9">
        <v>56.211903544929925</v>
      </c>
      <c r="J16" s="25">
        <f t="shared" si="0"/>
        <v>112.14044169123657</v>
      </c>
      <c r="K16" s="25">
        <v>56.211903544929925</v>
      </c>
    </row>
    <row r="17" spans="1:11" ht="12">
      <c r="A17" s="10"/>
      <c r="B17" s="10"/>
      <c r="C17" s="10"/>
      <c r="D17" s="10"/>
      <c r="E17" s="17"/>
      <c r="F17" s="10"/>
      <c r="G17" s="10"/>
      <c r="H17" s="10"/>
      <c r="I17" s="10"/>
      <c r="J17" s="26"/>
      <c r="K17" s="26"/>
    </row>
    <row r="18" spans="1:11" ht="12">
      <c r="A18" s="10"/>
      <c r="B18" s="10"/>
      <c r="C18" s="10"/>
      <c r="D18" s="10"/>
      <c r="E18" s="17"/>
      <c r="F18" s="10"/>
      <c r="G18" s="10"/>
      <c r="H18" s="10"/>
      <c r="I18" s="10"/>
      <c r="J18" s="26"/>
      <c r="K18" s="26"/>
    </row>
    <row r="19" spans="1:11" ht="12">
      <c r="A19" s="6" t="s">
        <v>24</v>
      </c>
      <c r="B19" s="10"/>
      <c r="C19" s="10"/>
      <c r="D19" s="6" t="s">
        <v>409</v>
      </c>
      <c r="E19" s="19">
        <f>+E20+E23+E27</f>
        <v>77705112.1</v>
      </c>
      <c r="F19" s="4">
        <v>169793196</v>
      </c>
      <c r="G19" s="4">
        <v>170709196</v>
      </c>
      <c r="H19" s="4">
        <v>87014816.87</v>
      </c>
      <c r="I19" s="5">
        <v>51.24752871133894</v>
      </c>
      <c r="J19" s="24">
        <f t="shared" si="0"/>
        <v>111.98081376939422</v>
      </c>
      <c r="K19" s="24">
        <v>50.97254214119783</v>
      </c>
    </row>
    <row r="20" spans="1:11" ht="12">
      <c r="A20" s="10"/>
      <c r="B20" s="6" t="s">
        <v>14</v>
      </c>
      <c r="D20" s="6" t="s">
        <v>15</v>
      </c>
      <c r="E20" s="21">
        <f>+E21+E22</f>
        <v>19108742.34</v>
      </c>
      <c r="F20" s="4">
        <v>39081600</v>
      </c>
      <c r="G20" s="4">
        <v>39997600</v>
      </c>
      <c r="H20" s="4">
        <v>20304300.09</v>
      </c>
      <c r="I20" s="5">
        <v>51.9536049957013</v>
      </c>
      <c r="J20" s="24">
        <f t="shared" si="0"/>
        <v>106.2566009249984</v>
      </c>
      <c r="K20" s="24">
        <v>50.76379605276316</v>
      </c>
    </row>
    <row r="21" spans="1:11" ht="12">
      <c r="A21" s="10"/>
      <c r="B21" s="10"/>
      <c r="C21" s="7" t="s">
        <v>25</v>
      </c>
      <c r="D21" s="7" t="s">
        <v>17</v>
      </c>
      <c r="E21" s="20">
        <v>18366390.1</v>
      </c>
      <c r="F21" s="8">
        <v>36767700</v>
      </c>
      <c r="G21" s="8">
        <v>37683700</v>
      </c>
      <c r="H21" s="8">
        <v>19185512.9</v>
      </c>
      <c r="I21" s="9">
        <v>52.180345520660794</v>
      </c>
      <c r="J21" s="25">
        <f t="shared" si="0"/>
        <v>104.45990091433373</v>
      </c>
      <c r="K21" s="25">
        <v>50.911966977764926</v>
      </c>
    </row>
    <row r="22" spans="1:11" ht="12">
      <c r="A22" s="10"/>
      <c r="B22" s="10"/>
      <c r="C22" s="7" t="s">
        <v>26</v>
      </c>
      <c r="D22" s="7" t="s">
        <v>19</v>
      </c>
      <c r="E22" s="20">
        <v>742352.24</v>
      </c>
      <c r="F22" s="8">
        <v>2313900</v>
      </c>
      <c r="G22" s="8">
        <v>2313900</v>
      </c>
      <c r="H22" s="8">
        <v>1118787.19</v>
      </c>
      <c r="I22" s="9">
        <v>48.35071481049311</v>
      </c>
      <c r="J22" s="25">
        <f t="shared" si="0"/>
        <v>150.70840090682557</v>
      </c>
      <c r="K22" s="25">
        <v>48.35071481049311</v>
      </c>
    </row>
    <row r="23" spans="1:11" ht="12">
      <c r="A23" s="10"/>
      <c r="B23" s="6" t="s">
        <v>20</v>
      </c>
      <c r="D23" s="6" t="s">
        <v>21</v>
      </c>
      <c r="E23" s="21">
        <f>+E24+E25+E26</f>
        <v>25837735</v>
      </c>
      <c r="F23" s="4">
        <v>58110296</v>
      </c>
      <c r="G23" s="4">
        <v>58110296</v>
      </c>
      <c r="H23" s="4">
        <v>29416968</v>
      </c>
      <c r="I23" s="5">
        <v>50.62264353291196</v>
      </c>
      <c r="J23" s="24">
        <f t="shared" si="0"/>
        <v>113.85273515654526</v>
      </c>
      <c r="K23" s="24">
        <v>50.62264353291196</v>
      </c>
    </row>
    <row r="24" spans="1:11" ht="12">
      <c r="A24" s="10"/>
      <c r="B24" s="10"/>
      <c r="C24" s="7" t="s">
        <v>27</v>
      </c>
      <c r="D24" s="7" t="s">
        <v>28</v>
      </c>
      <c r="E24" s="20">
        <v>0</v>
      </c>
      <c r="F24" s="8">
        <v>1940000</v>
      </c>
      <c r="G24" s="8">
        <v>1940000</v>
      </c>
      <c r="H24" s="8">
        <v>0</v>
      </c>
      <c r="I24" s="9">
        <v>0</v>
      </c>
      <c r="J24" s="25">
        <v>0</v>
      </c>
      <c r="K24" s="25">
        <v>0</v>
      </c>
    </row>
    <row r="25" spans="1:11" ht="12">
      <c r="A25" s="10"/>
      <c r="B25" s="10"/>
      <c r="C25" s="7" t="s">
        <v>29</v>
      </c>
      <c r="D25" s="7" t="s">
        <v>30</v>
      </c>
      <c r="E25" s="20">
        <v>6246860</v>
      </c>
      <c r="F25" s="8">
        <v>12486600</v>
      </c>
      <c r="G25" s="8">
        <v>12486600</v>
      </c>
      <c r="H25" s="8">
        <v>6243300</v>
      </c>
      <c r="I25" s="9">
        <v>50</v>
      </c>
      <c r="J25" s="25">
        <f t="shared" si="0"/>
        <v>99.94301136891174</v>
      </c>
      <c r="K25" s="25">
        <v>50</v>
      </c>
    </row>
    <row r="26" spans="1:11" ht="12">
      <c r="A26" s="10"/>
      <c r="B26" s="10"/>
      <c r="C26" s="7" t="s">
        <v>31</v>
      </c>
      <c r="D26" s="7" t="s">
        <v>32</v>
      </c>
      <c r="E26" s="20">
        <v>19590875</v>
      </c>
      <c r="F26" s="8">
        <v>43683696</v>
      </c>
      <c r="G26" s="8">
        <v>43683696</v>
      </c>
      <c r="H26" s="8">
        <v>23173668</v>
      </c>
      <c r="I26" s="9">
        <v>53.048780487804876</v>
      </c>
      <c r="J26" s="25">
        <f t="shared" si="0"/>
        <v>118.2880703388695</v>
      </c>
      <c r="K26" s="25">
        <v>53.048780487804876</v>
      </c>
    </row>
    <row r="27" spans="1:11" ht="12">
      <c r="A27" s="10"/>
      <c r="B27" s="6" t="s">
        <v>33</v>
      </c>
      <c r="D27" s="6" t="s">
        <v>34</v>
      </c>
      <c r="E27" s="21">
        <f>+E28+E29+E30+E31</f>
        <v>32758634.759999998</v>
      </c>
      <c r="F27" s="4">
        <v>72601300</v>
      </c>
      <c r="G27" s="4">
        <v>72601300</v>
      </c>
      <c r="H27" s="4">
        <v>37293548.78</v>
      </c>
      <c r="I27" s="5">
        <v>51.3676046847646</v>
      </c>
      <c r="J27" s="24">
        <f t="shared" si="0"/>
        <v>113.8434157992975</v>
      </c>
      <c r="K27" s="24">
        <v>51.3676046847646</v>
      </c>
    </row>
    <row r="28" spans="1:11" ht="12">
      <c r="A28" s="10"/>
      <c r="B28" s="10"/>
      <c r="C28" s="7" t="s">
        <v>35</v>
      </c>
      <c r="D28" s="7" t="s">
        <v>36</v>
      </c>
      <c r="E28" s="20">
        <v>23741873.91</v>
      </c>
      <c r="F28" s="8">
        <v>46417600</v>
      </c>
      <c r="G28" s="8">
        <v>46417600</v>
      </c>
      <c r="H28" s="8">
        <v>27053094.78</v>
      </c>
      <c r="I28" s="9">
        <v>58.28197662093689</v>
      </c>
      <c r="J28" s="25">
        <f t="shared" si="0"/>
        <v>113.94675450873035</v>
      </c>
      <c r="K28" s="25">
        <v>58.28197662093689</v>
      </c>
    </row>
    <row r="29" spans="1:11" ht="12">
      <c r="A29" s="10"/>
      <c r="B29" s="10"/>
      <c r="C29" s="7" t="s">
        <v>37</v>
      </c>
      <c r="D29" s="7" t="s">
        <v>38</v>
      </c>
      <c r="E29" s="20">
        <v>3352571.4</v>
      </c>
      <c r="F29" s="8">
        <v>7418100</v>
      </c>
      <c r="G29" s="8">
        <v>7418100</v>
      </c>
      <c r="H29" s="8">
        <v>3337308.93</v>
      </c>
      <c r="I29" s="9">
        <v>44.988729324220486</v>
      </c>
      <c r="J29" s="25">
        <f t="shared" si="0"/>
        <v>99.54475331979508</v>
      </c>
      <c r="K29" s="25">
        <v>44.988729324220486</v>
      </c>
    </row>
    <row r="30" spans="1:11" ht="12">
      <c r="A30" s="10"/>
      <c r="B30" s="10"/>
      <c r="C30" s="7" t="s">
        <v>39</v>
      </c>
      <c r="D30" s="7" t="s">
        <v>40</v>
      </c>
      <c r="E30" s="20">
        <v>5664189.45</v>
      </c>
      <c r="F30" s="8">
        <v>17795600</v>
      </c>
      <c r="G30" s="8">
        <v>17795600</v>
      </c>
      <c r="H30" s="8">
        <v>6646479.07</v>
      </c>
      <c r="I30" s="9">
        <v>37.349002393850164</v>
      </c>
      <c r="J30" s="25">
        <f t="shared" si="0"/>
        <v>117.34210390861838</v>
      </c>
      <c r="K30" s="25">
        <v>37.349002393850164</v>
      </c>
    </row>
    <row r="31" spans="1:11" ht="12">
      <c r="A31" s="10"/>
      <c r="B31" s="10"/>
      <c r="C31" s="7" t="s">
        <v>41</v>
      </c>
      <c r="D31" s="7" t="s">
        <v>42</v>
      </c>
      <c r="E31" s="20">
        <v>0</v>
      </c>
      <c r="F31" s="8">
        <v>970000</v>
      </c>
      <c r="G31" s="8">
        <v>970000</v>
      </c>
      <c r="H31" s="8">
        <v>256666</v>
      </c>
      <c r="I31" s="9">
        <v>26.46041237113402</v>
      </c>
      <c r="J31" s="25">
        <v>0</v>
      </c>
      <c r="K31" s="25">
        <v>26.46041237113402</v>
      </c>
    </row>
    <row r="32" spans="1:11" ht="12">
      <c r="A32" s="10"/>
      <c r="B32" s="10"/>
      <c r="C32" s="10"/>
      <c r="D32" s="10"/>
      <c r="E32" s="17"/>
      <c r="F32" s="10"/>
      <c r="G32" s="10"/>
      <c r="H32" s="10"/>
      <c r="I32" s="10"/>
      <c r="J32" s="26"/>
      <c r="K32" s="26"/>
    </row>
    <row r="33" spans="1:11" ht="12">
      <c r="A33" s="10"/>
      <c r="B33" s="10"/>
      <c r="C33" s="10"/>
      <c r="D33" s="10"/>
      <c r="E33" s="17"/>
      <c r="F33" s="10"/>
      <c r="G33" s="10"/>
      <c r="H33" s="10"/>
      <c r="I33" s="10"/>
      <c r="J33" s="26"/>
      <c r="K33" s="26"/>
    </row>
    <row r="34" spans="1:11" ht="12">
      <c r="A34" s="6" t="s">
        <v>43</v>
      </c>
      <c r="B34" s="10"/>
      <c r="C34" s="10"/>
      <c r="D34" s="6" t="s">
        <v>410</v>
      </c>
      <c r="E34" s="19">
        <f>+E35+E38+E42+E45+E48+E50</f>
        <v>82361499.95000002</v>
      </c>
      <c r="F34" s="4">
        <v>246358176.59</v>
      </c>
      <c r="G34" s="4">
        <v>325231660</v>
      </c>
      <c r="H34" s="4">
        <f>+H35+H38+H42+H45+H48+H50</f>
        <v>126592892.28999999</v>
      </c>
      <c r="I34" s="5">
        <v>51.373485078447914</v>
      </c>
      <c r="J34" s="24">
        <f t="shared" si="0"/>
        <v>153.70396649751638</v>
      </c>
      <c r="K34" s="24">
        <f>+H34/G34*100</f>
        <v>38.923914200112</v>
      </c>
    </row>
    <row r="35" spans="1:11" ht="12">
      <c r="A35" s="10"/>
      <c r="B35" s="6" t="s">
        <v>14</v>
      </c>
      <c r="D35" s="6" t="s">
        <v>15</v>
      </c>
      <c r="E35" s="21">
        <f>+E36+E37</f>
        <v>40888569.03</v>
      </c>
      <c r="F35" s="4">
        <v>112834140</v>
      </c>
      <c r="G35" s="4">
        <v>111368900</v>
      </c>
      <c r="H35" s="4">
        <f>+H36+H37</f>
        <v>54688399.79</v>
      </c>
      <c r="I35" s="5">
        <v>48.441268387387005</v>
      </c>
      <c r="J35" s="24">
        <f t="shared" si="0"/>
        <v>133.74985011061415</v>
      </c>
      <c r="K35" s="24">
        <f>+H35/G35*100</f>
        <v>49.105629839210046</v>
      </c>
    </row>
    <row r="36" spans="1:11" ht="12">
      <c r="A36" s="10"/>
      <c r="B36" s="10"/>
      <c r="C36" s="7" t="s">
        <v>44</v>
      </c>
      <c r="D36" s="7" t="s">
        <v>17</v>
      </c>
      <c r="E36" s="20">
        <v>39089116.7</v>
      </c>
      <c r="F36" s="8">
        <v>103008040</v>
      </c>
      <c r="G36" s="8">
        <v>104042800</v>
      </c>
      <c r="H36" s="8">
        <v>52496854.8</v>
      </c>
      <c r="I36" s="9">
        <v>50.93461015276089</v>
      </c>
      <c r="J36" s="25">
        <f t="shared" si="0"/>
        <v>134.30043764585756</v>
      </c>
      <c r="K36" s="25">
        <f>+H36/G36*100</f>
        <v>50.45698001207195</v>
      </c>
    </row>
    <row r="37" spans="1:11" ht="12">
      <c r="A37" s="10"/>
      <c r="B37" s="10"/>
      <c r="C37" s="7" t="s">
        <v>45</v>
      </c>
      <c r="D37" s="7" t="s">
        <v>19</v>
      </c>
      <c r="E37" s="20">
        <v>1799452.33</v>
      </c>
      <c r="F37" s="8">
        <v>9826100</v>
      </c>
      <c r="G37" s="8">
        <v>7326100</v>
      </c>
      <c r="H37" s="8">
        <v>2191544.99</v>
      </c>
      <c r="I37" s="9">
        <v>22.303304362870314</v>
      </c>
      <c r="J37" s="25">
        <f t="shared" si="0"/>
        <v>121.78955526985258</v>
      </c>
      <c r="K37" s="25">
        <v>29.91421069873466</v>
      </c>
    </row>
    <row r="38" spans="1:11" ht="12">
      <c r="A38" s="10"/>
      <c r="B38" s="6" t="s">
        <v>20</v>
      </c>
      <c r="D38" s="6" t="s">
        <v>21</v>
      </c>
      <c r="E38" s="21">
        <f>+E39+E40+E41</f>
        <v>25929930.68</v>
      </c>
      <c r="F38" s="4">
        <v>83628960</v>
      </c>
      <c r="G38" s="4">
        <v>83628960</v>
      </c>
      <c r="H38" s="4">
        <v>57199537.43</v>
      </c>
      <c r="I38" s="5">
        <v>68.39680587920739</v>
      </c>
      <c r="J38" s="24">
        <f t="shared" si="0"/>
        <v>220.59271247538868</v>
      </c>
      <c r="K38" s="24">
        <v>68.39680587920739</v>
      </c>
    </row>
    <row r="39" spans="1:11" ht="12">
      <c r="A39" s="10"/>
      <c r="B39" s="10"/>
      <c r="C39" s="7" t="s">
        <v>46</v>
      </c>
      <c r="D39" s="7" t="s">
        <v>47</v>
      </c>
      <c r="E39" s="20">
        <v>0</v>
      </c>
      <c r="F39" s="8">
        <v>10000000</v>
      </c>
      <c r="G39" s="8">
        <v>10000000</v>
      </c>
      <c r="H39" s="8">
        <v>70100</v>
      </c>
      <c r="I39" s="9">
        <v>0.701</v>
      </c>
      <c r="J39" s="25">
        <v>0</v>
      </c>
      <c r="K39" s="25">
        <v>0.701</v>
      </c>
    </row>
    <row r="40" spans="1:11" ht="12">
      <c r="A40" s="10"/>
      <c r="B40" s="10"/>
      <c r="C40" s="7" t="s">
        <v>48</v>
      </c>
      <c r="D40" s="7" t="s">
        <v>49</v>
      </c>
      <c r="E40" s="20">
        <v>0</v>
      </c>
      <c r="F40" s="8">
        <v>0</v>
      </c>
      <c r="G40" s="10"/>
      <c r="H40" s="8">
        <v>0</v>
      </c>
      <c r="I40" s="9">
        <v>0</v>
      </c>
      <c r="J40" s="26">
        <v>0</v>
      </c>
      <c r="K40" s="26">
        <v>0</v>
      </c>
    </row>
    <row r="41" spans="1:11" ht="12">
      <c r="A41" s="10"/>
      <c r="B41" s="10"/>
      <c r="C41" s="7" t="s">
        <v>50</v>
      </c>
      <c r="D41" s="7" t="s">
        <v>51</v>
      </c>
      <c r="E41" s="20">
        <v>25929930.68</v>
      </c>
      <c r="F41" s="8">
        <v>73628960</v>
      </c>
      <c r="G41" s="8">
        <v>73628960</v>
      </c>
      <c r="H41" s="8">
        <v>57129437.43</v>
      </c>
      <c r="I41" s="9">
        <v>77.59098788031231</v>
      </c>
      <c r="J41" s="25">
        <f t="shared" si="0"/>
        <v>220.32236852088647</v>
      </c>
      <c r="K41" s="25">
        <v>77.59098788031231</v>
      </c>
    </row>
    <row r="42" spans="1:11" ht="12">
      <c r="A42" s="10"/>
      <c r="B42" s="6" t="s">
        <v>52</v>
      </c>
      <c r="D42" s="6" t="s">
        <v>53</v>
      </c>
      <c r="E42" s="21">
        <f>+E43+E44</f>
        <v>532456.44</v>
      </c>
      <c r="F42" s="4">
        <v>776000</v>
      </c>
      <c r="G42" s="4">
        <v>776000</v>
      </c>
      <c r="H42" s="4">
        <v>330098.3</v>
      </c>
      <c r="I42" s="5">
        <v>42.538440721649486</v>
      </c>
      <c r="J42" s="24">
        <f t="shared" si="0"/>
        <v>61.995362475097494</v>
      </c>
      <c r="K42" s="24">
        <v>42.538440721649486</v>
      </c>
    </row>
    <row r="43" spans="1:11" ht="12">
      <c r="A43" s="10"/>
      <c r="B43" s="10"/>
      <c r="C43" s="7" t="s">
        <v>54</v>
      </c>
      <c r="D43" s="7" t="s">
        <v>55</v>
      </c>
      <c r="E43" s="20">
        <v>394101.47</v>
      </c>
      <c r="F43" s="8">
        <v>776000</v>
      </c>
      <c r="G43" s="8">
        <v>776000</v>
      </c>
      <c r="H43" s="8">
        <v>330098.3</v>
      </c>
      <c r="I43" s="9">
        <v>42.538440721649486</v>
      </c>
      <c r="J43" s="25">
        <f t="shared" si="0"/>
        <v>83.7597230987238</v>
      </c>
      <c r="K43" s="25">
        <v>42.538440721649486</v>
      </c>
    </row>
    <row r="44" spans="1:11" ht="12">
      <c r="A44" s="10"/>
      <c r="B44" s="10"/>
      <c r="C44" s="23">
        <v>6103</v>
      </c>
      <c r="D44" s="7" t="s">
        <v>428</v>
      </c>
      <c r="E44" s="20">
        <v>138354.97</v>
      </c>
      <c r="F44" s="8"/>
      <c r="G44" s="8"/>
      <c r="H44" s="8"/>
      <c r="I44" s="9"/>
      <c r="J44" s="25">
        <f t="shared" si="0"/>
        <v>0</v>
      </c>
      <c r="K44" s="25">
        <v>0</v>
      </c>
    </row>
    <row r="45" spans="1:11" ht="12">
      <c r="A45" s="10"/>
      <c r="B45" s="6" t="s">
        <v>56</v>
      </c>
      <c r="D45" s="6" t="s">
        <v>57</v>
      </c>
      <c r="E45" s="21">
        <f>+E46+E47</f>
        <v>12969901.4</v>
      </c>
      <c r="F45" s="4">
        <v>39939076.59</v>
      </c>
      <c r="G45" s="4">
        <v>120299100</v>
      </c>
      <c r="H45" s="4">
        <v>11316000</v>
      </c>
      <c r="I45" s="5">
        <v>28.333153808651943</v>
      </c>
      <c r="J45" s="24">
        <f t="shared" si="0"/>
        <v>87.24815749177553</v>
      </c>
      <c r="K45" s="24">
        <v>9.406554163746861</v>
      </c>
    </row>
    <row r="46" spans="1:11" ht="12">
      <c r="A46" s="10"/>
      <c r="B46" s="10"/>
      <c r="C46" s="7" t="s">
        <v>58</v>
      </c>
      <c r="D46" s="7" t="s">
        <v>59</v>
      </c>
      <c r="E46" s="20">
        <v>12169500</v>
      </c>
      <c r="F46" s="8">
        <v>33950000</v>
      </c>
      <c r="G46" s="8">
        <v>33950000</v>
      </c>
      <c r="H46" s="8">
        <v>11316000</v>
      </c>
      <c r="I46" s="9">
        <v>33.331369661266564</v>
      </c>
      <c r="J46" s="25">
        <f t="shared" si="0"/>
        <v>92.98656477258722</v>
      </c>
      <c r="K46" s="25">
        <v>33.331369661266564</v>
      </c>
    </row>
    <row r="47" spans="1:11" ht="12">
      <c r="A47" s="10"/>
      <c r="B47" s="10"/>
      <c r="C47" s="7" t="s">
        <v>60</v>
      </c>
      <c r="D47" s="7" t="s">
        <v>61</v>
      </c>
      <c r="E47" s="20">
        <v>800401.4</v>
      </c>
      <c r="F47" s="8">
        <v>5989076.59</v>
      </c>
      <c r="G47" s="8">
        <v>86349100</v>
      </c>
      <c r="H47" s="8">
        <v>0</v>
      </c>
      <c r="I47" s="9">
        <v>0</v>
      </c>
      <c r="J47" s="25">
        <f t="shared" si="0"/>
        <v>0</v>
      </c>
      <c r="K47" s="25">
        <v>0</v>
      </c>
    </row>
    <row r="48" spans="1:11" ht="12">
      <c r="A48" s="10"/>
      <c r="B48" s="6" t="s">
        <v>62</v>
      </c>
      <c r="D48" s="6" t="s">
        <v>63</v>
      </c>
      <c r="E48" s="21">
        <f>+E49</f>
        <v>0</v>
      </c>
      <c r="F48" s="4">
        <v>3360000</v>
      </c>
      <c r="G48" s="4">
        <v>3338700</v>
      </c>
      <c r="H48" s="4">
        <v>878706.8</v>
      </c>
      <c r="I48" s="5">
        <v>26.151988095238092</v>
      </c>
      <c r="J48" s="24">
        <v>0</v>
      </c>
      <c r="K48" s="24">
        <v>26.31883068260101</v>
      </c>
    </row>
    <row r="49" spans="1:11" ht="12">
      <c r="A49" s="10"/>
      <c r="B49" s="10"/>
      <c r="C49" s="7" t="s">
        <v>64</v>
      </c>
      <c r="D49" s="7" t="s">
        <v>65</v>
      </c>
      <c r="E49" s="20">
        <v>0</v>
      </c>
      <c r="F49" s="8">
        <v>3360000</v>
      </c>
      <c r="G49" s="8">
        <v>3338700</v>
      </c>
      <c r="H49" s="8">
        <v>878706.8</v>
      </c>
      <c r="I49" s="9">
        <v>26.151988095238092</v>
      </c>
      <c r="J49" s="25">
        <v>0</v>
      </c>
      <c r="K49" s="25">
        <v>26.31883068260101</v>
      </c>
    </row>
    <row r="50" spans="1:11" ht="12">
      <c r="A50" s="10"/>
      <c r="B50" s="6" t="s">
        <v>66</v>
      </c>
      <c r="D50" s="6" t="s">
        <v>67</v>
      </c>
      <c r="E50" s="21">
        <f>+E51</f>
        <v>2040642.4</v>
      </c>
      <c r="F50" s="4">
        <v>5820000</v>
      </c>
      <c r="G50" s="4">
        <v>5820000</v>
      </c>
      <c r="H50" s="4">
        <v>2180149.97</v>
      </c>
      <c r="I50" s="5">
        <v>37.459621477663234</v>
      </c>
      <c r="J50" s="24">
        <f t="shared" si="0"/>
        <v>106.8364535599182</v>
      </c>
      <c r="K50" s="24">
        <v>37.459621477663234</v>
      </c>
    </row>
    <row r="51" spans="1:11" ht="12">
      <c r="A51" s="10"/>
      <c r="B51" s="10"/>
      <c r="C51" s="7" t="s">
        <v>68</v>
      </c>
      <c r="D51" s="7" t="s">
        <v>69</v>
      </c>
      <c r="E51" s="20">
        <v>2040642.4</v>
      </c>
      <c r="F51" s="8">
        <v>5820000</v>
      </c>
      <c r="G51" s="8">
        <v>5820000</v>
      </c>
      <c r="H51" s="8">
        <v>2180149.97</v>
      </c>
      <c r="I51" s="9">
        <v>37.459621477663234</v>
      </c>
      <c r="J51" s="25">
        <f t="shared" si="0"/>
        <v>106.8364535599182</v>
      </c>
      <c r="K51" s="25">
        <v>37.459621477663234</v>
      </c>
    </row>
    <row r="52" spans="1:11" ht="12">
      <c r="A52" s="10"/>
      <c r="B52" s="10"/>
      <c r="C52" s="10"/>
      <c r="D52" s="10"/>
      <c r="E52" s="17"/>
      <c r="F52" s="10"/>
      <c r="G52" s="10"/>
      <c r="H52" s="10"/>
      <c r="I52" s="10"/>
      <c r="J52" s="26"/>
      <c r="K52" s="26"/>
    </row>
    <row r="53" spans="1:11" ht="12">
      <c r="A53" s="10"/>
      <c r="B53" s="10"/>
      <c r="C53" s="10"/>
      <c r="D53" s="10"/>
      <c r="E53" s="17"/>
      <c r="F53" s="10"/>
      <c r="G53" s="10"/>
      <c r="H53" s="10"/>
      <c r="I53" s="10"/>
      <c r="J53" s="26"/>
      <c r="K53" s="26"/>
    </row>
    <row r="54" spans="1:11" s="15" customFormat="1" ht="12">
      <c r="A54" s="13" t="s">
        <v>52</v>
      </c>
      <c r="B54" s="14"/>
      <c r="C54" s="14"/>
      <c r="D54" s="14" t="s">
        <v>411</v>
      </c>
      <c r="E54" s="21">
        <f>+E56+E65</f>
        <v>1938621407.2299998</v>
      </c>
      <c r="F54" s="21">
        <f>+F56+F65</f>
        <v>5079607840</v>
      </c>
      <c r="G54" s="21">
        <f>+G56+G65</f>
        <v>5006189080</v>
      </c>
      <c r="H54" s="21">
        <f>+H56+H65</f>
        <v>2163476148.4</v>
      </c>
      <c r="I54" s="14"/>
      <c r="J54" s="27">
        <f t="shared" si="0"/>
        <v>111.59869277886929</v>
      </c>
      <c r="K54" s="27">
        <f>+H54/G54*100</f>
        <v>43.216029475259056</v>
      </c>
    </row>
    <row r="55" spans="1:11" ht="12">
      <c r="A55" s="10"/>
      <c r="B55" s="10"/>
      <c r="C55" s="10"/>
      <c r="D55" s="10"/>
      <c r="E55" s="17"/>
      <c r="F55" s="10"/>
      <c r="G55" s="10"/>
      <c r="H55" s="10"/>
      <c r="I55" s="10"/>
      <c r="J55" s="26"/>
      <c r="K55" s="26"/>
    </row>
    <row r="56" spans="1:11" ht="12">
      <c r="A56" s="6" t="s">
        <v>70</v>
      </c>
      <c r="B56" s="10"/>
      <c r="C56" s="10"/>
      <c r="D56" s="6" t="s">
        <v>71</v>
      </c>
      <c r="E56" s="19">
        <f>+E57+E60+E62</f>
        <v>47902194.480000004</v>
      </c>
      <c r="F56" s="4">
        <v>125356260</v>
      </c>
      <c r="G56" s="4">
        <v>132905700</v>
      </c>
      <c r="H56" s="4">
        <v>59844306.63</v>
      </c>
      <c r="I56" s="5">
        <v>47.73938423976593</v>
      </c>
      <c r="J56" s="24">
        <f t="shared" si="0"/>
        <v>124.93019845883269</v>
      </c>
      <c r="K56" s="24">
        <v>45.02764488656243</v>
      </c>
    </row>
    <row r="57" spans="1:11" ht="12">
      <c r="A57" s="10"/>
      <c r="B57" s="6" t="s">
        <v>14</v>
      </c>
      <c r="D57" s="6" t="s">
        <v>15</v>
      </c>
      <c r="E57" s="21">
        <f>+E58+E59</f>
        <v>46668272.54</v>
      </c>
      <c r="F57" s="4">
        <v>108550170</v>
      </c>
      <c r="G57" s="4">
        <v>114329200</v>
      </c>
      <c r="H57" s="4">
        <v>56550373.88</v>
      </c>
      <c r="I57" s="5">
        <v>52.096071226788496</v>
      </c>
      <c r="J57" s="24">
        <f t="shared" si="0"/>
        <v>121.1752027708545</v>
      </c>
      <c r="K57" s="24">
        <v>49.46275656612659</v>
      </c>
    </row>
    <row r="58" spans="1:11" ht="12">
      <c r="A58" s="10"/>
      <c r="B58" s="10"/>
      <c r="C58" s="7" t="s">
        <v>72</v>
      </c>
      <c r="D58" s="7" t="s">
        <v>17</v>
      </c>
      <c r="E58" s="20">
        <v>45103488.9</v>
      </c>
      <c r="F58" s="8">
        <v>103855170</v>
      </c>
      <c r="G58" s="8">
        <v>109634200</v>
      </c>
      <c r="H58" s="8">
        <v>55032494.7</v>
      </c>
      <c r="I58" s="9">
        <v>52.98965347608598</v>
      </c>
      <c r="J58" s="25">
        <f t="shared" si="0"/>
        <v>122.01383095222154</v>
      </c>
      <c r="K58" s="25">
        <v>50.19646670473265</v>
      </c>
    </row>
    <row r="59" spans="1:11" ht="12">
      <c r="A59" s="10"/>
      <c r="B59" s="10"/>
      <c r="C59" s="7" t="s">
        <v>73</v>
      </c>
      <c r="D59" s="7" t="s">
        <v>19</v>
      </c>
      <c r="E59" s="20">
        <v>1564783.64</v>
      </c>
      <c r="F59" s="8">
        <v>4695000</v>
      </c>
      <c r="G59" s="8">
        <v>4695000</v>
      </c>
      <c r="H59" s="8">
        <v>1517879.18</v>
      </c>
      <c r="I59" s="9">
        <v>32.32969499467519</v>
      </c>
      <c r="J59" s="25">
        <f t="shared" si="0"/>
        <v>97.00249550155063</v>
      </c>
      <c r="K59" s="25">
        <v>32.32969499467519</v>
      </c>
    </row>
    <row r="60" spans="1:11" ht="12">
      <c r="A60" s="10"/>
      <c r="B60" s="6" t="s">
        <v>20</v>
      </c>
      <c r="D60" s="6" t="s">
        <v>21</v>
      </c>
      <c r="E60" s="21">
        <f>+E61</f>
        <v>941839.74</v>
      </c>
      <c r="F60" s="4">
        <v>13542500</v>
      </c>
      <c r="G60" s="4">
        <v>13542500</v>
      </c>
      <c r="H60" s="4">
        <v>1430678.05</v>
      </c>
      <c r="I60" s="5">
        <v>10.564357024183128</v>
      </c>
      <c r="J60" s="24">
        <f t="shared" si="0"/>
        <v>151.90249351763393</v>
      </c>
      <c r="K60" s="24">
        <v>10.564357024183128</v>
      </c>
    </row>
    <row r="61" spans="1:11" ht="12">
      <c r="A61" s="10"/>
      <c r="B61" s="10"/>
      <c r="C61" s="7" t="s">
        <v>74</v>
      </c>
      <c r="D61" s="7" t="s">
        <v>75</v>
      </c>
      <c r="E61" s="20">
        <v>941839.74</v>
      </c>
      <c r="F61" s="8">
        <v>13542500</v>
      </c>
      <c r="G61" s="8">
        <v>13542500</v>
      </c>
      <c r="H61" s="8">
        <v>1430678.05</v>
      </c>
      <c r="I61" s="9">
        <v>10.564357024183128</v>
      </c>
      <c r="J61" s="25">
        <f t="shared" si="0"/>
        <v>151.90249351763393</v>
      </c>
      <c r="K61" s="25">
        <v>10.564357024183128</v>
      </c>
    </row>
    <row r="62" spans="1:11" ht="12">
      <c r="A62" s="10"/>
      <c r="B62" s="6" t="s">
        <v>62</v>
      </c>
      <c r="D62" s="6" t="s">
        <v>63</v>
      </c>
      <c r="E62" s="21">
        <f>+E63</f>
        <v>292082.2</v>
      </c>
      <c r="F62" s="4">
        <v>3263590</v>
      </c>
      <c r="G62" s="4">
        <v>5034000</v>
      </c>
      <c r="H62" s="4">
        <v>1863254.7</v>
      </c>
      <c r="I62" s="5">
        <v>57.09218069671741</v>
      </c>
      <c r="J62" s="24">
        <f t="shared" si="0"/>
        <v>637.9213454294716</v>
      </c>
      <c r="K62" s="24">
        <v>37.01340286054827</v>
      </c>
    </row>
    <row r="63" spans="1:11" ht="12">
      <c r="A63" s="10"/>
      <c r="B63" s="10"/>
      <c r="C63" s="7" t="s">
        <v>76</v>
      </c>
      <c r="D63" s="7" t="s">
        <v>65</v>
      </c>
      <c r="E63" s="20">
        <v>292082.2</v>
      </c>
      <c r="F63" s="8">
        <v>3263590</v>
      </c>
      <c r="G63" s="8">
        <v>5034000</v>
      </c>
      <c r="H63" s="8">
        <v>1863254.7</v>
      </c>
      <c r="I63" s="9">
        <v>57.09218069671741</v>
      </c>
      <c r="J63" s="25">
        <f t="shared" si="0"/>
        <v>637.9213454294716</v>
      </c>
      <c r="K63" s="25">
        <v>37.01340286054827</v>
      </c>
    </row>
    <row r="64" spans="1:11" ht="12">
      <c r="A64" s="10"/>
      <c r="B64" s="10"/>
      <c r="C64" s="10"/>
      <c r="D64" s="10"/>
      <c r="E64" s="17"/>
      <c r="F64" s="10"/>
      <c r="G64" s="10"/>
      <c r="H64" s="10"/>
      <c r="I64" s="10"/>
      <c r="J64" s="26"/>
      <c r="K64" s="26"/>
    </row>
    <row r="65" spans="1:11" s="15" customFormat="1" ht="12">
      <c r="A65" s="14"/>
      <c r="B65" s="14"/>
      <c r="C65" s="14"/>
      <c r="D65" s="14" t="s">
        <v>412</v>
      </c>
      <c r="E65" s="21">
        <f>+E67+E79+E97+E102+E119+E134</f>
        <v>1890719212.7499998</v>
      </c>
      <c r="F65" s="21">
        <f>+F67+F79+F97+F102+F119+F134</f>
        <v>4954251580</v>
      </c>
      <c r="G65" s="21">
        <f>+G67+G79+G97+G102+G119+G134</f>
        <v>4873283380</v>
      </c>
      <c r="H65" s="21">
        <f>+H67+H79+H97+H102+H119+H134</f>
        <v>2103631841.77</v>
      </c>
      <c r="I65" s="14"/>
      <c r="J65" s="27">
        <f t="shared" si="0"/>
        <v>111.26093327788871</v>
      </c>
      <c r="K65" s="27">
        <f>+H65/G65*100</f>
        <v>43.16662253632376</v>
      </c>
    </row>
    <row r="66" spans="1:11" ht="12">
      <c r="A66" s="10"/>
      <c r="B66" s="10"/>
      <c r="C66" s="10"/>
      <c r="D66" s="10"/>
      <c r="E66" s="17"/>
      <c r="F66" s="10"/>
      <c r="G66" s="10"/>
      <c r="H66" s="10"/>
      <c r="I66" s="10"/>
      <c r="J66" s="26"/>
      <c r="K66" s="26"/>
    </row>
    <row r="67" spans="1:11" ht="12">
      <c r="A67" s="6" t="s">
        <v>77</v>
      </c>
      <c r="B67" s="10"/>
      <c r="C67" s="10"/>
      <c r="D67" s="6" t="s">
        <v>78</v>
      </c>
      <c r="E67" s="19">
        <f>+E68+E71+E74</f>
        <v>909789679.2599999</v>
      </c>
      <c r="F67" s="4">
        <v>2101925100</v>
      </c>
      <c r="G67" s="4">
        <v>2146189700</v>
      </c>
      <c r="H67" s="4">
        <v>1058743617.66</v>
      </c>
      <c r="I67" s="5">
        <v>50.370187675098414</v>
      </c>
      <c r="J67" s="24">
        <f t="shared" si="0"/>
        <v>116.37234866427102</v>
      </c>
      <c r="K67" s="24">
        <v>49.33131575740951</v>
      </c>
    </row>
    <row r="68" spans="1:11" ht="12">
      <c r="A68" s="10"/>
      <c r="B68" s="6" t="s">
        <v>79</v>
      </c>
      <c r="D68" s="6" t="s">
        <v>80</v>
      </c>
      <c r="E68" s="21">
        <f>+E69+E70</f>
        <v>906829491.4</v>
      </c>
      <c r="F68" s="4">
        <v>2039035600</v>
      </c>
      <c r="G68" s="4">
        <v>2082594600</v>
      </c>
      <c r="H68" s="4">
        <v>1052329182</v>
      </c>
      <c r="I68" s="5">
        <v>51.60916180178512</v>
      </c>
      <c r="J68" s="24">
        <f t="shared" si="0"/>
        <v>116.04487855543513</v>
      </c>
      <c r="K68" s="24">
        <v>50.52971816982527</v>
      </c>
    </row>
    <row r="69" spans="1:11" ht="12">
      <c r="A69" s="10"/>
      <c r="B69" s="10"/>
      <c r="C69" s="7" t="s">
        <v>81</v>
      </c>
      <c r="D69" s="7" t="s">
        <v>82</v>
      </c>
      <c r="E69" s="20">
        <v>894711715</v>
      </c>
      <c r="F69" s="8">
        <v>2010540300</v>
      </c>
      <c r="G69" s="8">
        <v>2054099300</v>
      </c>
      <c r="H69" s="8">
        <v>1037639232</v>
      </c>
      <c r="I69" s="9">
        <v>51.60996932018722</v>
      </c>
      <c r="J69" s="25">
        <f t="shared" si="0"/>
        <v>115.9747005212735</v>
      </c>
      <c r="K69" s="25">
        <v>50.515534083478826</v>
      </c>
    </row>
    <row r="70" spans="1:11" ht="12">
      <c r="A70" s="10"/>
      <c r="B70" s="10"/>
      <c r="C70" s="7" t="s">
        <v>83</v>
      </c>
      <c r="D70" s="7" t="s">
        <v>84</v>
      </c>
      <c r="E70" s="20">
        <v>12117776.4</v>
      </c>
      <c r="F70" s="8">
        <v>28495300</v>
      </c>
      <c r="G70" s="8">
        <v>28495300</v>
      </c>
      <c r="H70" s="8">
        <v>14689950</v>
      </c>
      <c r="I70" s="9">
        <v>51.5521857990616</v>
      </c>
      <c r="J70" s="25">
        <f t="shared" si="0"/>
        <v>121.22644877322541</v>
      </c>
      <c r="K70" s="25">
        <v>51.5521857990616</v>
      </c>
    </row>
    <row r="71" spans="1:11" ht="12">
      <c r="A71" s="10"/>
      <c r="B71" s="6" t="s">
        <v>85</v>
      </c>
      <c r="D71" s="6" t="s">
        <v>86</v>
      </c>
      <c r="E71" s="21">
        <f>+E72+E73</f>
        <v>2585653.3</v>
      </c>
      <c r="F71" s="4">
        <v>60351900</v>
      </c>
      <c r="G71" s="4">
        <v>60351900</v>
      </c>
      <c r="H71" s="4">
        <v>5485134.65</v>
      </c>
      <c r="I71" s="5">
        <v>9.088586523373747</v>
      </c>
      <c r="J71" s="24">
        <f t="shared" si="0"/>
        <v>212.13728267436323</v>
      </c>
      <c r="K71" s="24">
        <v>9.088586523373747</v>
      </c>
    </row>
    <row r="72" spans="1:11" ht="12">
      <c r="A72" s="10"/>
      <c r="B72" s="10"/>
      <c r="C72" s="7" t="s">
        <v>87</v>
      </c>
      <c r="D72" s="7" t="s">
        <v>88</v>
      </c>
      <c r="E72" s="20">
        <v>1261457</v>
      </c>
      <c r="F72" s="8">
        <v>37482400</v>
      </c>
      <c r="G72" s="8">
        <v>37482400</v>
      </c>
      <c r="H72" s="8">
        <v>1696960.05</v>
      </c>
      <c r="I72" s="9">
        <v>4.527351637034982</v>
      </c>
      <c r="J72" s="25">
        <f t="shared" si="0"/>
        <v>134.52381254374902</v>
      </c>
      <c r="K72" s="25">
        <v>4.527351637034982</v>
      </c>
    </row>
    <row r="73" spans="1:11" ht="12">
      <c r="A73" s="10"/>
      <c r="B73" s="10"/>
      <c r="C73" s="7" t="s">
        <v>89</v>
      </c>
      <c r="D73" s="7" t="s">
        <v>90</v>
      </c>
      <c r="E73" s="20">
        <v>1324196.3</v>
      </c>
      <c r="F73" s="8">
        <v>22869500</v>
      </c>
      <c r="G73" s="8">
        <v>22869500</v>
      </c>
      <c r="H73" s="8">
        <v>3788174.6</v>
      </c>
      <c r="I73" s="9">
        <v>16.5643087955574</v>
      </c>
      <c r="J73" s="25">
        <f t="shared" si="0"/>
        <v>286.07349227603186</v>
      </c>
      <c r="K73" s="25">
        <v>16.5643087955574</v>
      </c>
    </row>
    <row r="74" spans="1:11" ht="12">
      <c r="A74" s="10"/>
      <c r="B74" s="6" t="s">
        <v>62</v>
      </c>
      <c r="D74" s="6" t="s">
        <v>63</v>
      </c>
      <c r="E74" s="21">
        <f>+E75+E76</f>
        <v>374534.56</v>
      </c>
      <c r="F74" s="4">
        <v>2537600</v>
      </c>
      <c r="G74" s="4">
        <v>3243200</v>
      </c>
      <c r="H74" s="4">
        <v>929301.01</v>
      </c>
      <c r="I74" s="5">
        <v>36.62125669924338</v>
      </c>
      <c r="J74" s="24">
        <f t="shared" si="0"/>
        <v>248.12156453599368</v>
      </c>
      <c r="K74" s="24">
        <v>28.653829859398126</v>
      </c>
    </row>
    <row r="75" spans="1:11" ht="12">
      <c r="A75" s="10"/>
      <c r="B75" s="10"/>
      <c r="C75" s="7" t="s">
        <v>91</v>
      </c>
      <c r="D75" s="7" t="s">
        <v>92</v>
      </c>
      <c r="E75" s="20">
        <v>0</v>
      </c>
      <c r="F75" s="8">
        <v>831800</v>
      </c>
      <c r="G75" s="8">
        <v>831800</v>
      </c>
      <c r="H75" s="8">
        <v>204085</v>
      </c>
      <c r="I75" s="9">
        <v>24.53534503486415</v>
      </c>
      <c r="J75" s="25">
        <v>0</v>
      </c>
      <c r="K75" s="25">
        <v>24.53534503486415</v>
      </c>
    </row>
    <row r="76" spans="1:11" ht="12">
      <c r="A76" s="10"/>
      <c r="B76" s="10"/>
      <c r="C76" s="7" t="s">
        <v>93</v>
      </c>
      <c r="D76" s="7" t="s">
        <v>94</v>
      </c>
      <c r="E76" s="20">
        <v>374534.56</v>
      </c>
      <c r="F76" s="8">
        <v>1705800</v>
      </c>
      <c r="G76" s="8">
        <v>2411400</v>
      </c>
      <c r="H76" s="8">
        <v>725216.01</v>
      </c>
      <c r="I76" s="9">
        <v>42.51471508969398</v>
      </c>
      <c r="J76" s="25">
        <f aca="true" t="shared" si="1" ref="J76:J139">+H76/E76*100</f>
        <v>193.63126596381386</v>
      </c>
      <c r="K76" s="25">
        <v>30.074479970141823</v>
      </c>
    </row>
    <row r="77" spans="1:11" ht="12" hidden="1">
      <c r="A77" s="10"/>
      <c r="B77" s="10"/>
      <c r="C77" s="10"/>
      <c r="D77" s="10"/>
      <c r="E77" s="17"/>
      <c r="F77" s="10"/>
      <c r="G77" s="10"/>
      <c r="H77" s="10"/>
      <c r="I77" s="10"/>
      <c r="J77" s="26"/>
      <c r="K77" s="26"/>
    </row>
    <row r="78" spans="1:11" ht="12">
      <c r="A78" s="10"/>
      <c r="B78" s="10"/>
      <c r="C78" s="10"/>
      <c r="D78" s="10"/>
      <c r="E78" s="17"/>
      <c r="F78" s="10"/>
      <c r="G78" s="10"/>
      <c r="H78" s="10"/>
      <c r="I78" s="10"/>
      <c r="J78" s="26"/>
      <c r="K78" s="26"/>
    </row>
    <row r="79" spans="1:11" ht="12">
      <c r="A79" s="6" t="s">
        <v>95</v>
      </c>
      <c r="B79" s="10"/>
      <c r="C79" s="10"/>
      <c r="D79" s="6" t="s">
        <v>96</v>
      </c>
      <c r="E79" s="19">
        <f>+E80+E85+E88+E93</f>
        <v>294512203.42</v>
      </c>
      <c r="F79" s="4">
        <v>838485800</v>
      </c>
      <c r="G79" s="4">
        <v>877666700</v>
      </c>
      <c r="H79" s="4">
        <v>336393861.02</v>
      </c>
      <c r="I79" s="5">
        <v>40.1192078649394</v>
      </c>
      <c r="J79" s="24">
        <f t="shared" si="1"/>
        <v>114.22068665191203</v>
      </c>
      <c r="K79" s="24">
        <v>38.328201471014</v>
      </c>
    </row>
    <row r="80" spans="1:11" ht="12">
      <c r="A80" s="10"/>
      <c r="B80" s="6" t="s">
        <v>79</v>
      </c>
      <c r="D80" s="6" t="s">
        <v>80</v>
      </c>
      <c r="E80" s="21">
        <f>+E81+E82+E83+E84</f>
        <v>258857362.9</v>
      </c>
      <c r="F80" s="4">
        <v>546253100</v>
      </c>
      <c r="G80" s="4">
        <v>571079100</v>
      </c>
      <c r="H80" s="4">
        <v>301138805.5</v>
      </c>
      <c r="I80" s="5">
        <v>55.12807259125852</v>
      </c>
      <c r="J80" s="24">
        <f t="shared" si="1"/>
        <v>116.33387674444239</v>
      </c>
      <c r="K80" s="24">
        <v>52.731540254230985</v>
      </c>
    </row>
    <row r="81" spans="1:11" ht="12">
      <c r="A81" s="10"/>
      <c r="B81" s="10"/>
      <c r="C81" s="7" t="s">
        <v>97</v>
      </c>
      <c r="D81" s="7" t="s">
        <v>98</v>
      </c>
      <c r="E81" s="20">
        <v>222866477</v>
      </c>
      <c r="F81" s="8">
        <v>463441800</v>
      </c>
      <c r="G81" s="8">
        <v>496375900</v>
      </c>
      <c r="H81" s="8">
        <v>267426046</v>
      </c>
      <c r="I81" s="9">
        <v>57.704343026459846</v>
      </c>
      <c r="J81" s="25">
        <f t="shared" si="1"/>
        <v>119.99384097591313</v>
      </c>
      <c r="K81" s="25">
        <v>53.875711129408174</v>
      </c>
    </row>
    <row r="82" spans="1:11" ht="12">
      <c r="A82" s="10"/>
      <c r="B82" s="10"/>
      <c r="C82" s="7" t="s">
        <v>99</v>
      </c>
      <c r="D82" s="7" t="s">
        <v>100</v>
      </c>
      <c r="E82" s="20">
        <v>1525548</v>
      </c>
      <c r="F82" s="8">
        <v>3225000</v>
      </c>
      <c r="G82" s="8">
        <v>3225000</v>
      </c>
      <c r="H82" s="8">
        <v>1612500</v>
      </c>
      <c r="I82" s="9">
        <v>50</v>
      </c>
      <c r="J82" s="25">
        <f t="shared" si="1"/>
        <v>105.69972232928757</v>
      </c>
      <c r="K82" s="25">
        <v>50</v>
      </c>
    </row>
    <row r="83" spans="1:11" ht="12">
      <c r="A83" s="10"/>
      <c r="B83" s="10"/>
      <c r="C83" s="7" t="s">
        <v>101</v>
      </c>
      <c r="D83" s="7" t="s">
        <v>102</v>
      </c>
      <c r="E83" s="20">
        <v>9297809</v>
      </c>
      <c r="F83" s="8">
        <v>24058500</v>
      </c>
      <c r="G83" s="8">
        <v>15650500</v>
      </c>
      <c r="H83" s="8">
        <v>4150449.5</v>
      </c>
      <c r="I83" s="9">
        <v>17.25148907870399</v>
      </c>
      <c r="J83" s="25">
        <f t="shared" si="1"/>
        <v>44.639005813089945</v>
      </c>
      <c r="K83" s="25">
        <v>26.519596817993033</v>
      </c>
    </row>
    <row r="84" spans="1:11" ht="12">
      <c r="A84" s="10"/>
      <c r="B84" s="10"/>
      <c r="C84" s="7" t="s">
        <v>103</v>
      </c>
      <c r="D84" s="7" t="s">
        <v>429</v>
      </c>
      <c r="E84" s="20">
        <v>25167528.9</v>
      </c>
      <c r="F84" s="8">
        <v>55527800</v>
      </c>
      <c r="G84" s="8">
        <v>55827700</v>
      </c>
      <c r="H84" s="8">
        <v>27949810</v>
      </c>
      <c r="I84" s="9">
        <v>50.33480526871225</v>
      </c>
      <c r="J84" s="25">
        <f t="shared" si="1"/>
        <v>111.0550428333868</v>
      </c>
      <c r="K84" s="25">
        <v>50.064412469078974</v>
      </c>
    </row>
    <row r="85" spans="1:11" ht="12">
      <c r="A85" s="10"/>
      <c r="B85" s="6" t="s">
        <v>85</v>
      </c>
      <c r="D85" s="6" t="s">
        <v>86</v>
      </c>
      <c r="E85" s="21">
        <f>+E86+E87</f>
        <v>5303442.06</v>
      </c>
      <c r="F85" s="4">
        <v>140458400</v>
      </c>
      <c r="G85" s="4">
        <v>139767700</v>
      </c>
      <c r="H85" s="4">
        <v>5914783.63</v>
      </c>
      <c r="I85" s="5">
        <v>4.211057245419284</v>
      </c>
      <c r="J85" s="24">
        <f t="shared" si="1"/>
        <v>111.52726027895929</v>
      </c>
      <c r="K85" s="24">
        <v>4.231867327000445</v>
      </c>
    </row>
    <row r="86" spans="1:11" ht="12">
      <c r="A86" s="10"/>
      <c r="B86" s="10"/>
      <c r="C86" s="7" t="s">
        <v>104</v>
      </c>
      <c r="D86" s="7" t="s">
        <v>88</v>
      </c>
      <c r="E86" s="20">
        <v>4680310.46</v>
      </c>
      <c r="F86" s="8">
        <v>114891700</v>
      </c>
      <c r="G86" s="8">
        <v>114891700</v>
      </c>
      <c r="H86" s="8">
        <v>1990762.9</v>
      </c>
      <c r="I86" s="9">
        <v>1.732729953512743</v>
      </c>
      <c r="J86" s="25">
        <f t="shared" si="1"/>
        <v>42.534847143452104</v>
      </c>
      <c r="K86" s="25">
        <v>1.732729953512743</v>
      </c>
    </row>
    <row r="87" spans="1:11" ht="12">
      <c r="A87" s="10"/>
      <c r="B87" s="10"/>
      <c r="C87" s="7" t="s">
        <v>105</v>
      </c>
      <c r="D87" s="7" t="s">
        <v>90</v>
      </c>
      <c r="E87" s="20">
        <v>623131.6</v>
      </c>
      <c r="F87" s="8">
        <v>25566700</v>
      </c>
      <c r="G87" s="8">
        <v>24876000</v>
      </c>
      <c r="H87" s="8">
        <v>3924020.73</v>
      </c>
      <c r="I87" s="9">
        <v>15.348170589086585</v>
      </c>
      <c r="J87" s="25">
        <f t="shared" si="1"/>
        <v>629.725844428368</v>
      </c>
      <c r="K87" s="25">
        <v>15.774323564881813</v>
      </c>
    </row>
    <row r="88" spans="1:11" ht="12">
      <c r="A88" s="10"/>
      <c r="B88" s="6" t="s">
        <v>62</v>
      </c>
      <c r="D88" s="6" t="s">
        <v>63</v>
      </c>
      <c r="E88" s="21">
        <f>+E89+E90+E91+E92</f>
        <v>21086502.240000002</v>
      </c>
      <c r="F88" s="4">
        <v>74827000</v>
      </c>
      <c r="G88" s="4">
        <v>71629400</v>
      </c>
      <c r="H88" s="4">
        <v>29131010.39</v>
      </c>
      <c r="I88" s="5">
        <v>38.931148368904275</v>
      </c>
      <c r="J88" s="24">
        <f t="shared" si="1"/>
        <v>138.15003578326986</v>
      </c>
      <c r="K88" s="24">
        <v>40.66906939050166</v>
      </c>
    </row>
    <row r="89" spans="1:11" ht="12">
      <c r="A89" s="10"/>
      <c r="B89" s="10"/>
      <c r="C89" s="7" t="s">
        <v>106</v>
      </c>
      <c r="D89" s="7" t="s">
        <v>107</v>
      </c>
      <c r="E89" s="20">
        <v>994350</v>
      </c>
      <c r="F89" s="8">
        <v>2102100</v>
      </c>
      <c r="G89" s="8">
        <v>2102100</v>
      </c>
      <c r="H89" s="8">
        <v>1051050</v>
      </c>
      <c r="I89" s="9">
        <v>50</v>
      </c>
      <c r="J89" s="25">
        <f t="shared" si="1"/>
        <v>105.70221752903907</v>
      </c>
      <c r="K89" s="25">
        <v>50</v>
      </c>
    </row>
    <row r="90" spans="1:11" ht="12">
      <c r="A90" s="10"/>
      <c r="B90" s="10"/>
      <c r="C90" s="7" t="s">
        <v>108</v>
      </c>
      <c r="D90" s="7" t="s">
        <v>109</v>
      </c>
      <c r="E90" s="20">
        <v>15654754.05</v>
      </c>
      <c r="F90" s="8">
        <v>50410000</v>
      </c>
      <c r="G90" s="8">
        <v>51817300</v>
      </c>
      <c r="H90" s="8">
        <v>20607665.93</v>
      </c>
      <c r="I90" s="9">
        <v>40.880114917675066</v>
      </c>
      <c r="J90" s="25">
        <f t="shared" si="1"/>
        <v>131.63838833993051</v>
      </c>
      <c r="K90" s="25">
        <v>39.76985665019212</v>
      </c>
    </row>
    <row r="91" spans="1:11" ht="12">
      <c r="A91" s="10"/>
      <c r="B91" s="10"/>
      <c r="C91" s="7" t="s">
        <v>110</v>
      </c>
      <c r="D91" s="7" t="s">
        <v>111</v>
      </c>
      <c r="E91" s="20">
        <v>4437398.19</v>
      </c>
      <c r="F91" s="8">
        <v>20120000</v>
      </c>
      <c r="G91" s="8">
        <v>17710000</v>
      </c>
      <c r="H91" s="8">
        <v>7472294.46</v>
      </c>
      <c r="I91" s="9">
        <v>37.13864045725646</v>
      </c>
      <c r="J91" s="25">
        <f t="shared" si="1"/>
        <v>168.3935977807752</v>
      </c>
      <c r="K91" s="25">
        <v>42.19251530208921</v>
      </c>
    </row>
    <row r="92" spans="1:11" ht="12">
      <c r="A92" s="10"/>
      <c r="B92" s="10"/>
      <c r="C92" s="7" t="s">
        <v>112</v>
      </c>
      <c r="D92" s="7" t="s">
        <v>113</v>
      </c>
      <c r="E92" s="20">
        <v>0</v>
      </c>
      <c r="F92" s="8">
        <v>2194900</v>
      </c>
      <c r="G92" s="8">
        <v>0</v>
      </c>
      <c r="H92" s="8">
        <v>0</v>
      </c>
      <c r="I92" s="9">
        <v>0</v>
      </c>
      <c r="J92" s="25">
        <v>0</v>
      </c>
      <c r="K92" s="25">
        <v>0</v>
      </c>
    </row>
    <row r="93" spans="1:11" ht="12">
      <c r="A93" s="10"/>
      <c r="B93" s="6" t="s">
        <v>114</v>
      </c>
      <c r="D93" s="6" t="s">
        <v>115</v>
      </c>
      <c r="E93" s="21">
        <f>+E94</f>
        <v>9264896.22</v>
      </c>
      <c r="F93" s="4">
        <v>76947300</v>
      </c>
      <c r="G93" s="4">
        <v>95190500</v>
      </c>
      <c r="H93" s="4">
        <v>209261.5</v>
      </c>
      <c r="I93" s="5">
        <v>0.2719543115872812</v>
      </c>
      <c r="J93" s="24">
        <f t="shared" si="1"/>
        <v>2.2586491530069184</v>
      </c>
      <c r="K93" s="24">
        <v>0.2198344372600207</v>
      </c>
    </row>
    <row r="94" spans="1:11" ht="12">
      <c r="A94" s="10"/>
      <c r="B94" s="10"/>
      <c r="C94" s="7" t="s">
        <v>116</v>
      </c>
      <c r="D94" s="7" t="s">
        <v>117</v>
      </c>
      <c r="E94" s="20">
        <v>9264896.22</v>
      </c>
      <c r="F94" s="8">
        <v>76947300</v>
      </c>
      <c r="G94" s="8">
        <v>95190500</v>
      </c>
      <c r="H94" s="8">
        <v>209261.5</v>
      </c>
      <c r="I94" s="9">
        <v>0.2719543115872812</v>
      </c>
      <c r="J94" s="25">
        <f t="shared" si="1"/>
        <v>2.2586491530069184</v>
      </c>
      <c r="K94" s="25">
        <v>0.2198344372600207</v>
      </c>
    </row>
    <row r="95" spans="1:11" ht="12">
      <c r="A95" s="10"/>
      <c r="B95" s="10"/>
      <c r="C95" s="10"/>
      <c r="D95" s="10"/>
      <c r="E95" s="17"/>
      <c r="F95" s="10"/>
      <c r="G95" s="10"/>
      <c r="H95" s="10"/>
      <c r="I95" s="10"/>
      <c r="J95" s="26"/>
      <c r="K95" s="26"/>
    </row>
    <row r="96" spans="1:11" ht="12" hidden="1">
      <c r="A96" s="10"/>
      <c r="B96" s="10"/>
      <c r="C96" s="10"/>
      <c r="D96" s="10"/>
      <c r="E96" s="17"/>
      <c r="F96" s="10"/>
      <c r="G96" s="10"/>
      <c r="H96" s="10"/>
      <c r="I96" s="10"/>
      <c r="J96" s="26"/>
      <c r="K96" s="26"/>
    </row>
    <row r="97" spans="1:11" ht="12">
      <c r="A97" s="6" t="s">
        <v>118</v>
      </c>
      <c r="B97" s="10"/>
      <c r="C97" s="10"/>
      <c r="D97" s="6" t="s">
        <v>119</v>
      </c>
      <c r="E97" s="19">
        <f>+E98</f>
        <v>7710160</v>
      </c>
      <c r="F97" s="4">
        <v>3323180</v>
      </c>
      <c r="G97" s="4">
        <v>3323180</v>
      </c>
      <c r="H97" s="4">
        <v>738148</v>
      </c>
      <c r="I97" s="5">
        <v>22.212098050662316</v>
      </c>
      <c r="J97" s="24">
        <f t="shared" si="1"/>
        <v>9.573705344636169</v>
      </c>
      <c r="K97" s="24">
        <v>22.212098050662316</v>
      </c>
    </row>
    <row r="98" spans="1:11" ht="12">
      <c r="A98" s="10"/>
      <c r="B98" s="6" t="s">
        <v>62</v>
      </c>
      <c r="D98" s="6" t="s">
        <v>63</v>
      </c>
      <c r="E98" s="21">
        <f>+E99</f>
        <v>7710160</v>
      </c>
      <c r="F98" s="4">
        <v>3323180</v>
      </c>
      <c r="G98" s="4">
        <v>3323180</v>
      </c>
      <c r="H98" s="4">
        <v>738148</v>
      </c>
      <c r="I98" s="5">
        <v>22.212098050662316</v>
      </c>
      <c r="J98" s="24">
        <f t="shared" si="1"/>
        <v>9.573705344636169</v>
      </c>
      <c r="K98" s="24">
        <v>22.212098050662316</v>
      </c>
    </row>
    <row r="99" spans="1:11" ht="12">
      <c r="A99" s="10"/>
      <c r="B99" s="10"/>
      <c r="C99" s="7" t="s">
        <v>120</v>
      </c>
      <c r="D99" s="7" t="s">
        <v>121</v>
      </c>
      <c r="E99" s="20">
        <v>7710160</v>
      </c>
      <c r="F99" s="8">
        <v>3323180</v>
      </c>
      <c r="G99" s="8">
        <v>3323180</v>
      </c>
      <c r="H99" s="8">
        <v>738148</v>
      </c>
      <c r="I99" s="9">
        <v>22.212098050662316</v>
      </c>
      <c r="J99" s="25">
        <f t="shared" si="1"/>
        <v>9.573705344636169</v>
      </c>
      <c r="K99" s="25">
        <v>22.212098050662316</v>
      </c>
    </row>
    <row r="100" spans="1:11" ht="12">
      <c r="A100" s="10"/>
      <c r="B100" s="10"/>
      <c r="C100" s="10"/>
      <c r="D100" s="10"/>
      <c r="E100" s="17"/>
      <c r="F100" s="10"/>
      <c r="G100" s="10"/>
      <c r="H100" s="10"/>
      <c r="I100" s="10"/>
      <c r="J100" s="26"/>
      <c r="K100" s="26"/>
    </row>
    <row r="101" spans="1:11" ht="12" hidden="1">
      <c r="A101" s="10"/>
      <c r="B101" s="10"/>
      <c r="C101" s="10"/>
      <c r="D101" s="10"/>
      <c r="E101" s="17"/>
      <c r="F101" s="10"/>
      <c r="G101" s="10"/>
      <c r="H101" s="10"/>
      <c r="I101" s="10"/>
      <c r="J101" s="26"/>
      <c r="K101" s="26"/>
    </row>
    <row r="102" spans="1:11" ht="12">
      <c r="A102" s="6" t="s">
        <v>122</v>
      </c>
      <c r="B102" s="10"/>
      <c r="C102" s="10"/>
      <c r="D102" s="6" t="s">
        <v>123</v>
      </c>
      <c r="E102" s="19">
        <f>+E103+E110+E113+E115</f>
        <v>423564307.49999994</v>
      </c>
      <c r="F102" s="4">
        <v>1244704000</v>
      </c>
      <c r="G102" s="4">
        <v>1062513900</v>
      </c>
      <c r="H102" s="4">
        <v>402638477.36</v>
      </c>
      <c r="I102" s="5">
        <v>32.34813074915803</v>
      </c>
      <c r="J102" s="24">
        <f t="shared" si="1"/>
        <v>95.05958604880796</v>
      </c>
      <c r="K102" s="24">
        <v>37.89489035014036</v>
      </c>
    </row>
    <row r="103" spans="1:11" ht="12">
      <c r="A103" s="10"/>
      <c r="B103" s="6" t="s">
        <v>79</v>
      </c>
      <c r="D103" s="6" t="s">
        <v>80</v>
      </c>
      <c r="E103" s="21">
        <f>+E104+E105+E106+E107+E108+E109</f>
        <v>412807817.45</v>
      </c>
      <c r="F103" s="4">
        <v>677695000</v>
      </c>
      <c r="G103" s="4">
        <v>704437600</v>
      </c>
      <c r="H103" s="4">
        <v>345454972.25</v>
      </c>
      <c r="I103" s="5">
        <v>50.97499203181372</v>
      </c>
      <c r="J103" s="24">
        <f t="shared" si="1"/>
        <v>83.68421276126683</v>
      </c>
      <c r="K103" s="24">
        <v>49.03982584830793</v>
      </c>
    </row>
    <row r="104" spans="1:11" ht="12">
      <c r="A104" s="10"/>
      <c r="B104" s="10"/>
      <c r="C104" s="7" t="s">
        <v>124</v>
      </c>
      <c r="D104" s="7" t="s">
        <v>125</v>
      </c>
      <c r="E104" s="20">
        <v>352429378.5</v>
      </c>
      <c r="F104" s="8">
        <v>507667700</v>
      </c>
      <c r="G104" s="8">
        <v>534704400</v>
      </c>
      <c r="H104" s="8">
        <v>281578200.75</v>
      </c>
      <c r="I104" s="9">
        <v>55.46506124971118</v>
      </c>
      <c r="J104" s="25">
        <f t="shared" si="1"/>
        <v>79.89634744652821</v>
      </c>
      <c r="K104" s="25">
        <v>52.660535568811476</v>
      </c>
    </row>
    <row r="105" spans="1:11" ht="12">
      <c r="A105" s="10"/>
      <c r="B105" s="10"/>
      <c r="C105" s="7" t="s">
        <v>126</v>
      </c>
      <c r="D105" s="7" t="s">
        <v>127</v>
      </c>
      <c r="E105" s="20">
        <v>5612640</v>
      </c>
      <c r="F105" s="8">
        <v>31238400</v>
      </c>
      <c r="G105" s="8">
        <v>31238400</v>
      </c>
      <c r="H105" s="8">
        <v>9963848</v>
      </c>
      <c r="I105" s="9">
        <v>31.896153452161442</v>
      </c>
      <c r="J105" s="25">
        <f t="shared" si="1"/>
        <v>177.52515750163914</v>
      </c>
      <c r="K105" s="25">
        <v>31.896153452161442</v>
      </c>
    </row>
    <row r="106" spans="1:11" ht="12">
      <c r="A106" s="10"/>
      <c r="B106" s="10"/>
      <c r="C106" s="7" t="s">
        <v>128</v>
      </c>
      <c r="D106" s="7" t="s">
        <v>129</v>
      </c>
      <c r="E106" s="20">
        <v>17704503</v>
      </c>
      <c r="F106" s="8">
        <v>45591700</v>
      </c>
      <c r="G106" s="8">
        <v>45471800</v>
      </c>
      <c r="H106" s="8">
        <v>23277583</v>
      </c>
      <c r="I106" s="9">
        <v>51.05662434171132</v>
      </c>
      <c r="J106" s="25">
        <f t="shared" si="1"/>
        <v>131.47831938575175</v>
      </c>
      <c r="K106" s="25">
        <v>51.19125040134765</v>
      </c>
    </row>
    <row r="107" spans="1:11" ht="12">
      <c r="A107" s="10"/>
      <c r="B107" s="10"/>
      <c r="C107" s="7" t="s">
        <v>130</v>
      </c>
      <c r="D107" s="7" t="s">
        <v>131</v>
      </c>
      <c r="E107" s="20">
        <v>13303248</v>
      </c>
      <c r="F107" s="8">
        <v>33651400</v>
      </c>
      <c r="G107" s="8">
        <v>33651400</v>
      </c>
      <c r="H107" s="8">
        <v>13320447</v>
      </c>
      <c r="I107" s="9">
        <v>39.583633964708746</v>
      </c>
      <c r="J107" s="25">
        <f t="shared" si="1"/>
        <v>100.12928421690704</v>
      </c>
      <c r="K107" s="25">
        <v>39.583633964708746</v>
      </c>
    </row>
    <row r="108" spans="1:11" ht="12">
      <c r="A108" s="10"/>
      <c r="B108" s="10"/>
      <c r="C108" s="7" t="s">
        <v>132</v>
      </c>
      <c r="D108" s="7" t="s">
        <v>133</v>
      </c>
      <c r="E108" s="20">
        <v>19685120</v>
      </c>
      <c r="F108" s="8">
        <v>53778700</v>
      </c>
      <c r="G108" s="8">
        <v>53778700</v>
      </c>
      <c r="H108" s="8">
        <v>11722000</v>
      </c>
      <c r="I108" s="9">
        <v>21.796733651055156</v>
      </c>
      <c r="J108" s="25">
        <f t="shared" si="1"/>
        <v>59.547516093374085</v>
      </c>
      <c r="K108" s="25">
        <v>21.796733651055156</v>
      </c>
    </row>
    <row r="109" spans="1:11" ht="12">
      <c r="A109" s="10"/>
      <c r="B109" s="10"/>
      <c r="C109" s="7" t="s">
        <v>134</v>
      </c>
      <c r="D109" s="7" t="s">
        <v>135</v>
      </c>
      <c r="E109" s="20">
        <v>4072927.95</v>
      </c>
      <c r="F109" s="8">
        <v>5767100</v>
      </c>
      <c r="G109" s="8">
        <v>5592900</v>
      </c>
      <c r="H109" s="8">
        <v>5592893.5</v>
      </c>
      <c r="I109" s="9">
        <v>96.97930502332194</v>
      </c>
      <c r="J109" s="25">
        <f t="shared" si="1"/>
        <v>137.3187438780988</v>
      </c>
      <c r="K109" s="25">
        <v>99.99988378122262</v>
      </c>
    </row>
    <row r="110" spans="1:11" ht="12">
      <c r="A110" s="10"/>
      <c r="B110" s="6" t="s">
        <v>85</v>
      </c>
      <c r="D110" s="6" t="s">
        <v>86</v>
      </c>
      <c r="E110" s="21">
        <f>+E111+E112</f>
        <v>2817031.09</v>
      </c>
      <c r="F110" s="4">
        <v>68026500</v>
      </c>
      <c r="G110" s="4">
        <v>67922800</v>
      </c>
      <c r="H110" s="4">
        <v>3833357.99</v>
      </c>
      <c r="I110" s="5">
        <v>5.63509513204413</v>
      </c>
      <c r="J110" s="24">
        <f t="shared" si="1"/>
        <v>136.07794403149452</v>
      </c>
      <c r="K110" s="24">
        <v>5.643698419382004</v>
      </c>
    </row>
    <row r="111" spans="1:11" ht="12">
      <c r="A111" s="10"/>
      <c r="B111" s="10"/>
      <c r="C111" s="7" t="s">
        <v>136</v>
      </c>
      <c r="D111" s="7" t="s">
        <v>88</v>
      </c>
      <c r="E111" s="20">
        <v>2817031.09</v>
      </c>
      <c r="F111" s="8">
        <v>41049800</v>
      </c>
      <c r="G111" s="8">
        <v>41049800</v>
      </c>
      <c r="H111" s="8">
        <v>13532.68</v>
      </c>
      <c r="I111" s="9">
        <v>0.032966494355636325</v>
      </c>
      <c r="J111" s="25">
        <f t="shared" si="1"/>
        <v>0.48038802440054007</v>
      </c>
      <c r="K111" s="25">
        <v>0.032966494355636325</v>
      </c>
    </row>
    <row r="112" spans="1:11" ht="12">
      <c r="A112" s="10"/>
      <c r="B112" s="10"/>
      <c r="C112" s="7" t="s">
        <v>137</v>
      </c>
      <c r="D112" s="7" t="s">
        <v>90</v>
      </c>
      <c r="E112" s="20">
        <v>0</v>
      </c>
      <c r="F112" s="8">
        <v>26976700</v>
      </c>
      <c r="G112" s="8">
        <v>26873000</v>
      </c>
      <c r="H112" s="8">
        <v>3819825.31</v>
      </c>
      <c r="I112" s="9">
        <v>14.159720462473171</v>
      </c>
      <c r="J112" s="25">
        <v>0</v>
      </c>
      <c r="K112" s="25">
        <v>14.214361292003126</v>
      </c>
    </row>
    <row r="113" spans="1:11" ht="12">
      <c r="A113" s="10"/>
      <c r="B113" s="6" t="s">
        <v>62</v>
      </c>
      <c r="D113" s="6" t="s">
        <v>63</v>
      </c>
      <c r="E113" s="21">
        <f>+E114</f>
        <v>1869268.96</v>
      </c>
      <c r="F113" s="4">
        <v>8557100</v>
      </c>
      <c r="G113" s="4">
        <v>7998700</v>
      </c>
      <c r="H113" s="4">
        <v>3523713.82</v>
      </c>
      <c r="I113" s="5">
        <v>41.17883184723797</v>
      </c>
      <c r="J113" s="24">
        <f t="shared" si="1"/>
        <v>188.507587479546</v>
      </c>
      <c r="K113" s="24">
        <v>44.053581456986755</v>
      </c>
    </row>
    <row r="114" spans="1:11" ht="12">
      <c r="A114" s="10"/>
      <c r="B114" s="10"/>
      <c r="C114" s="7" t="s">
        <v>138</v>
      </c>
      <c r="D114" s="7" t="s">
        <v>65</v>
      </c>
      <c r="E114" s="20">
        <v>1869268.96</v>
      </c>
      <c r="F114" s="8">
        <v>8557100</v>
      </c>
      <c r="G114" s="8">
        <v>7998700</v>
      </c>
      <c r="H114" s="8">
        <v>3523713.82</v>
      </c>
      <c r="I114" s="9">
        <v>41.17883184723797</v>
      </c>
      <c r="J114" s="25">
        <f t="shared" si="1"/>
        <v>188.507587479546</v>
      </c>
      <c r="K114" s="25">
        <v>44.053581456986755</v>
      </c>
    </row>
    <row r="115" spans="1:11" ht="12">
      <c r="A115" s="10"/>
      <c r="B115" s="6" t="s">
        <v>114</v>
      </c>
      <c r="D115" s="6" t="s">
        <v>115</v>
      </c>
      <c r="E115" s="21">
        <f>+E116</f>
        <v>6070190</v>
      </c>
      <c r="F115" s="4">
        <v>490425400</v>
      </c>
      <c r="G115" s="4">
        <v>282154800</v>
      </c>
      <c r="H115" s="4">
        <v>49826433.3</v>
      </c>
      <c r="I115" s="5">
        <v>10.159839457744235</v>
      </c>
      <c r="J115" s="24">
        <f t="shared" si="1"/>
        <v>820.8381170935342</v>
      </c>
      <c r="K115" s="24">
        <v>17.659254175367565</v>
      </c>
    </row>
    <row r="116" spans="1:11" ht="12">
      <c r="A116" s="10"/>
      <c r="B116" s="10"/>
      <c r="C116" s="7" t="s">
        <v>139</v>
      </c>
      <c r="D116" s="7" t="s">
        <v>140</v>
      </c>
      <c r="E116" s="20">
        <v>6070190</v>
      </c>
      <c r="F116" s="8">
        <v>490425400</v>
      </c>
      <c r="G116" s="8">
        <v>282154800</v>
      </c>
      <c r="H116" s="8">
        <v>49826433.3</v>
      </c>
      <c r="I116" s="9">
        <v>10.159839457744235</v>
      </c>
      <c r="J116" s="25">
        <f t="shared" si="1"/>
        <v>820.8381170935342</v>
      </c>
      <c r="K116" s="25">
        <v>17.659254175367565</v>
      </c>
    </row>
    <row r="117" spans="1:11" ht="12">
      <c r="A117" s="10"/>
      <c r="B117" s="10"/>
      <c r="C117" s="10"/>
      <c r="D117" s="10"/>
      <c r="E117" s="17"/>
      <c r="F117" s="10"/>
      <c r="G117" s="10"/>
      <c r="H117" s="10"/>
      <c r="I117" s="10"/>
      <c r="J117" s="26"/>
      <c r="K117" s="26"/>
    </row>
    <row r="118" spans="1:11" ht="12" hidden="1">
      <c r="A118" s="10"/>
      <c r="B118" s="10"/>
      <c r="C118" s="10"/>
      <c r="D118" s="10"/>
      <c r="E118" s="17"/>
      <c r="F118" s="10"/>
      <c r="G118" s="10"/>
      <c r="H118" s="10"/>
      <c r="I118" s="10"/>
      <c r="J118" s="26"/>
      <c r="K118" s="26"/>
    </row>
    <row r="119" spans="1:11" ht="12">
      <c r="A119" s="6" t="s">
        <v>141</v>
      </c>
      <c r="B119" s="10"/>
      <c r="C119" s="10"/>
      <c r="D119" s="6" t="s">
        <v>142</v>
      </c>
      <c r="E119" s="19">
        <f>+E120+E125+E127+E130</f>
        <v>172912201.48</v>
      </c>
      <c r="F119" s="4">
        <v>575874400</v>
      </c>
      <c r="G119" s="4">
        <v>515665400</v>
      </c>
      <c r="H119" s="4">
        <v>205663730.81</v>
      </c>
      <c r="I119" s="5">
        <v>35.71329630384681</v>
      </c>
      <c r="J119" s="24">
        <f t="shared" si="1"/>
        <v>118.94113258039123</v>
      </c>
      <c r="K119" s="24">
        <v>39.883174401462654</v>
      </c>
    </row>
    <row r="120" spans="1:11" ht="12">
      <c r="A120" s="10"/>
      <c r="B120" s="6" t="s">
        <v>79</v>
      </c>
      <c r="D120" s="6" t="s">
        <v>80</v>
      </c>
      <c r="E120" s="21">
        <f>+E121+E122+E123+E124</f>
        <v>151711703.35</v>
      </c>
      <c r="F120" s="4">
        <v>403541400</v>
      </c>
      <c r="G120" s="4">
        <v>404910600</v>
      </c>
      <c r="H120" s="4">
        <v>178692232.36</v>
      </c>
      <c r="I120" s="5">
        <v>44.28101611383615</v>
      </c>
      <c r="J120" s="24">
        <f t="shared" si="1"/>
        <v>117.7840788905756</v>
      </c>
      <c r="K120" s="24">
        <v>44.131280425852026</v>
      </c>
    </row>
    <row r="121" spans="1:11" ht="12">
      <c r="A121" s="10"/>
      <c r="B121" s="10"/>
      <c r="C121" s="7" t="s">
        <v>143</v>
      </c>
      <c r="D121" s="7" t="s">
        <v>144</v>
      </c>
      <c r="E121" s="20">
        <v>18480017.99</v>
      </c>
      <c r="F121" s="8">
        <v>40094000</v>
      </c>
      <c r="G121" s="8">
        <v>44315900</v>
      </c>
      <c r="H121" s="8">
        <v>21155282.6</v>
      </c>
      <c r="I121" s="9">
        <v>52.76421060507807</v>
      </c>
      <c r="J121" s="25">
        <f t="shared" si="1"/>
        <v>114.4765260047239</v>
      </c>
      <c r="K121" s="25">
        <v>47.73745450278569</v>
      </c>
    </row>
    <row r="122" spans="1:11" ht="12">
      <c r="A122" s="10"/>
      <c r="B122" s="10"/>
      <c r="C122" s="7" t="s">
        <v>145</v>
      </c>
      <c r="D122" s="7" t="s">
        <v>146</v>
      </c>
      <c r="E122" s="20">
        <v>10347022.56</v>
      </c>
      <c r="F122" s="8">
        <v>75862400</v>
      </c>
      <c r="G122" s="8">
        <v>72523700</v>
      </c>
      <c r="H122" s="8">
        <v>32232710.5</v>
      </c>
      <c r="I122" s="9">
        <v>42.488387527945335</v>
      </c>
      <c r="J122" s="25">
        <f t="shared" si="1"/>
        <v>311.51677028913326</v>
      </c>
      <c r="K122" s="25">
        <v>44.44438231915911</v>
      </c>
    </row>
    <row r="123" spans="1:11" ht="12">
      <c r="A123" s="10"/>
      <c r="B123" s="10"/>
      <c r="C123" s="7" t="s">
        <v>147</v>
      </c>
      <c r="D123" s="7" t="s">
        <v>148</v>
      </c>
      <c r="E123" s="20">
        <v>1550000</v>
      </c>
      <c r="F123" s="8">
        <v>36048000</v>
      </c>
      <c r="G123" s="8">
        <v>36048000</v>
      </c>
      <c r="H123" s="8">
        <v>3276500</v>
      </c>
      <c r="I123" s="9">
        <v>9.089269862405681</v>
      </c>
      <c r="J123" s="25">
        <f t="shared" si="1"/>
        <v>211.38709677419354</v>
      </c>
      <c r="K123" s="25">
        <v>9.089269862405681</v>
      </c>
    </row>
    <row r="124" spans="1:11" ht="12">
      <c r="A124" s="10"/>
      <c r="B124" s="10"/>
      <c r="C124" s="7" t="s">
        <v>149</v>
      </c>
      <c r="D124" s="7" t="s">
        <v>150</v>
      </c>
      <c r="E124" s="20">
        <v>121334662.8</v>
      </c>
      <c r="F124" s="8">
        <v>251537000</v>
      </c>
      <c r="G124" s="8">
        <v>252023000</v>
      </c>
      <c r="H124" s="8">
        <v>122027739.26</v>
      </c>
      <c r="I124" s="9">
        <v>48.51283877123445</v>
      </c>
      <c r="J124" s="25">
        <f t="shared" si="1"/>
        <v>100.57121060380119</v>
      </c>
      <c r="K124" s="25">
        <v>48.41928683493174</v>
      </c>
    </row>
    <row r="125" spans="1:11" ht="12">
      <c r="A125" s="10"/>
      <c r="B125" s="6" t="s">
        <v>85</v>
      </c>
      <c r="D125" s="6" t="s">
        <v>86</v>
      </c>
      <c r="E125" s="21">
        <f>+E126</f>
        <v>0</v>
      </c>
      <c r="F125" s="4">
        <v>682100</v>
      </c>
      <c r="G125" s="4">
        <v>682100</v>
      </c>
      <c r="H125" s="4">
        <v>0</v>
      </c>
      <c r="I125" s="5">
        <v>0</v>
      </c>
      <c r="J125" s="24">
        <v>0</v>
      </c>
      <c r="K125" s="24">
        <v>0</v>
      </c>
    </row>
    <row r="126" spans="1:11" ht="12">
      <c r="A126" s="10"/>
      <c r="B126" s="10"/>
      <c r="C126" s="7" t="s">
        <v>151</v>
      </c>
      <c r="D126" s="7" t="s">
        <v>90</v>
      </c>
      <c r="E126" s="20">
        <v>0</v>
      </c>
      <c r="F126" s="8">
        <v>682100</v>
      </c>
      <c r="G126" s="8">
        <v>682100</v>
      </c>
      <c r="H126" s="8">
        <v>0</v>
      </c>
      <c r="I126" s="9">
        <v>0</v>
      </c>
      <c r="J126" s="25">
        <v>0</v>
      </c>
      <c r="K126" s="25">
        <v>0</v>
      </c>
    </row>
    <row r="127" spans="1:11" ht="12">
      <c r="A127" s="10"/>
      <c r="B127" s="6" t="s">
        <v>62</v>
      </c>
      <c r="D127" s="6" t="s">
        <v>63</v>
      </c>
      <c r="E127" s="21">
        <f>+E128+E129</f>
        <v>21161847.53</v>
      </c>
      <c r="F127" s="4">
        <v>105271700</v>
      </c>
      <c r="G127" s="4">
        <v>109787700</v>
      </c>
      <c r="H127" s="4">
        <v>26686498.46</v>
      </c>
      <c r="I127" s="5">
        <v>25.350116375056164</v>
      </c>
      <c r="J127" s="24">
        <f t="shared" si="1"/>
        <v>126.10665690775818</v>
      </c>
      <c r="K127" s="24">
        <v>24.307366362534236</v>
      </c>
    </row>
    <row r="128" spans="1:11" ht="12">
      <c r="A128" s="10"/>
      <c r="B128" s="10"/>
      <c r="C128" s="7" t="s">
        <v>152</v>
      </c>
      <c r="D128" s="7" t="s">
        <v>153</v>
      </c>
      <c r="E128" s="20">
        <v>14630511.84</v>
      </c>
      <c r="F128" s="8">
        <v>81080300</v>
      </c>
      <c r="G128" s="8">
        <v>86096300</v>
      </c>
      <c r="H128" s="8">
        <v>18235759.36</v>
      </c>
      <c r="I128" s="9">
        <v>22.490986540503673</v>
      </c>
      <c r="J128" s="25">
        <f t="shared" si="1"/>
        <v>124.6419780758675</v>
      </c>
      <c r="K128" s="25">
        <v>21.18065394215547</v>
      </c>
    </row>
    <row r="129" spans="1:11" ht="12">
      <c r="A129" s="10"/>
      <c r="B129" s="10"/>
      <c r="C129" s="7" t="s">
        <v>154</v>
      </c>
      <c r="D129" s="7" t="s">
        <v>65</v>
      </c>
      <c r="E129" s="20">
        <v>6531335.69</v>
      </c>
      <c r="F129" s="8">
        <v>24191400</v>
      </c>
      <c r="G129" s="8">
        <v>23691400</v>
      </c>
      <c r="H129" s="8">
        <v>8450739.1</v>
      </c>
      <c r="I129" s="9">
        <v>34.93282364807328</v>
      </c>
      <c r="J129" s="25">
        <f t="shared" si="1"/>
        <v>129.38760922882528</v>
      </c>
      <c r="K129" s="25">
        <v>35.67007057413239</v>
      </c>
    </row>
    <row r="130" spans="1:11" ht="12">
      <c r="A130" s="10"/>
      <c r="B130" s="6" t="s">
        <v>114</v>
      </c>
      <c r="D130" s="6" t="s">
        <v>115</v>
      </c>
      <c r="E130" s="21">
        <f>+E131</f>
        <v>38650.6</v>
      </c>
      <c r="F130" s="4">
        <v>66379200</v>
      </c>
      <c r="G130" s="4">
        <v>285000</v>
      </c>
      <c r="H130" s="4">
        <v>284999.99</v>
      </c>
      <c r="I130" s="5">
        <v>0.4293513480126305</v>
      </c>
      <c r="J130" s="24">
        <f t="shared" si="1"/>
        <v>737.3753318189109</v>
      </c>
      <c r="K130" s="24">
        <v>99.99999649122806</v>
      </c>
    </row>
    <row r="131" spans="1:11" ht="12">
      <c r="A131" s="10"/>
      <c r="B131" s="10"/>
      <c r="C131" s="7" t="s">
        <v>155</v>
      </c>
      <c r="D131" s="7" t="s">
        <v>156</v>
      </c>
      <c r="E131" s="20">
        <v>38650.6</v>
      </c>
      <c r="F131" s="8">
        <v>66379200</v>
      </c>
      <c r="G131" s="8">
        <v>285000</v>
      </c>
      <c r="H131" s="8">
        <v>284999.99</v>
      </c>
      <c r="I131" s="9">
        <v>0.4293513480126305</v>
      </c>
      <c r="J131" s="25">
        <f t="shared" si="1"/>
        <v>737.3753318189109</v>
      </c>
      <c r="K131" s="25">
        <v>99.99999649122806</v>
      </c>
    </row>
    <row r="132" spans="1:11" ht="12">
      <c r="A132" s="10"/>
      <c r="B132" s="10"/>
      <c r="C132" s="10"/>
      <c r="D132" s="10"/>
      <c r="E132" s="17"/>
      <c r="F132" s="10"/>
      <c r="G132" s="10"/>
      <c r="H132" s="10"/>
      <c r="I132" s="10"/>
      <c r="J132" s="26"/>
      <c r="K132" s="26"/>
    </row>
    <row r="133" spans="1:11" ht="12" hidden="1">
      <c r="A133" s="10"/>
      <c r="B133" s="10"/>
      <c r="C133" s="10"/>
      <c r="D133" s="10"/>
      <c r="E133" s="17"/>
      <c r="F133" s="10"/>
      <c r="G133" s="10"/>
      <c r="H133" s="10"/>
      <c r="I133" s="10"/>
      <c r="J133" s="26"/>
      <c r="K133" s="26"/>
    </row>
    <row r="134" spans="1:11" ht="12">
      <c r="A134" s="6" t="s">
        <v>157</v>
      </c>
      <c r="B134" s="10"/>
      <c r="C134" s="10"/>
      <c r="D134" s="6" t="s">
        <v>158</v>
      </c>
      <c r="E134" s="19">
        <f>+E135+E139+E141</f>
        <v>82230661.09</v>
      </c>
      <c r="F134" s="4">
        <v>189939100</v>
      </c>
      <c r="G134" s="4">
        <v>267924500</v>
      </c>
      <c r="H134" s="4">
        <v>99454006.92</v>
      </c>
      <c r="I134" s="5">
        <v>52.36099724595936</v>
      </c>
      <c r="J134" s="24">
        <f t="shared" si="1"/>
        <v>120.94516279171019</v>
      </c>
      <c r="K134" s="24">
        <v>37.12016143353818</v>
      </c>
    </row>
    <row r="135" spans="1:11" ht="12">
      <c r="A135" s="10"/>
      <c r="B135" s="6" t="s">
        <v>79</v>
      </c>
      <c r="D135" s="6" t="s">
        <v>80</v>
      </c>
      <c r="E135" s="21">
        <f>+E136+E137+E138</f>
        <v>75901196.69</v>
      </c>
      <c r="F135" s="4">
        <v>161442000</v>
      </c>
      <c r="G135" s="4">
        <v>164777000</v>
      </c>
      <c r="H135" s="4">
        <v>82048392.72</v>
      </c>
      <c r="I135" s="5">
        <v>50.822210279852825</v>
      </c>
      <c r="J135" s="24">
        <f t="shared" si="1"/>
        <v>108.09894480993063</v>
      </c>
      <c r="K135" s="24">
        <v>49.79359541683609</v>
      </c>
    </row>
    <row r="136" spans="1:11" ht="12">
      <c r="A136" s="10"/>
      <c r="B136" s="10"/>
      <c r="C136" s="7" t="s">
        <v>159</v>
      </c>
      <c r="D136" s="7" t="s">
        <v>160</v>
      </c>
      <c r="E136" s="20">
        <v>0</v>
      </c>
      <c r="F136" s="8">
        <v>6300000</v>
      </c>
      <c r="G136" s="8">
        <v>6300000</v>
      </c>
      <c r="H136" s="8">
        <v>0</v>
      </c>
      <c r="I136" s="9">
        <v>0</v>
      </c>
      <c r="J136" s="25">
        <v>0</v>
      </c>
      <c r="K136" s="25">
        <v>0</v>
      </c>
    </row>
    <row r="137" spans="1:11" ht="12">
      <c r="A137" s="10"/>
      <c r="B137" s="10"/>
      <c r="C137" s="7" t="s">
        <v>161</v>
      </c>
      <c r="D137" s="7" t="s">
        <v>430</v>
      </c>
      <c r="E137" s="20">
        <v>66265260</v>
      </c>
      <c r="F137" s="8">
        <v>139465000</v>
      </c>
      <c r="G137" s="8">
        <v>141000000</v>
      </c>
      <c r="H137" s="8">
        <v>71752200</v>
      </c>
      <c r="I137" s="9">
        <v>51.44817696196178</v>
      </c>
      <c r="J137" s="25">
        <f t="shared" si="1"/>
        <v>108.2802663114881</v>
      </c>
      <c r="K137" s="25">
        <v>50.88808510638298</v>
      </c>
    </row>
    <row r="138" spans="1:11" ht="12">
      <c r="A138" s="10"/>
      <c r="B138" s="10"/>
      <c r="C138" s="7" t="s">
        <v>162</v>
      </c>
      <c r="D138" s="7" t="s">
        <v>163</v>
      </c>
      <c r="E138" s="20">
        <v>9635936.69</v>
      </c>
      <c r="F138" s="8">
        <v>15677000</v>
      </c>
      <c r="G138" s="8">
        <v>17477000</v>
      </c>
      <c r="H138" s="8">
        <v>10296192.72</v>
      </c>
      <c r="I138" s="9">
        <v>65.67706015181476</v>
      </c>
      <c r="J138" s="25">
        <f t="shared" si="1"/>
        <v>106.85201710265699</v>
      </c>
      <c r="K138" s="25">
        <v>58.91281524289066</v>
      </c>
    </row>
    <row r="139" spans="1:11" ht="12">
      <c r="A139" s="10"/>
      <c r="B139" s="6" t="s">
        <v>62</v>
      </c>
      <c r="D139" s="6" t="s">
        <v>63</v>
      </c>
      <c r="E139" s="21">
        <f>+E140</f>
        <v>6329464.4</v>
      </c>
      <c r="F139" s="4">
        <v>14639000</v>
      </c>
      <c r="G139" s="4">
        <v>13057000</v>
      </c>
      <c r="H139" s="4">
        <v>3925272.2</v>
      </c>
      <c r="I139" s="5">
        <v>26.81380012295922</v>
      </c>
      <c r="J139" s="24">
        <f t="shared" si="1"/>
        <v>62.0158666189828</v>
      </c>
      <c r="K139" s="24">
        <v>30.062588649766408</v>
      </c>
    </row>
    <row r="140" spans="1:11" ht="12">
      <c r="A140" s="10"/>
      <c r="B140" s="10"/>
      <c r="C140" s="7" t="s">
        <v>164</v>
      </c>
      <c r="D140" s="7" t="s">
        <v>165</v>
      </c>
      <c r="E140" s="20">
        <v>6329464.4</v>
      </c>
      <c r="F140" s="8">
        <v>14639000</v>
      </c>
      <c r="G140" s="8">
        <v>13057000</v>
      </c>
      <c r="H140" s="8">
        <v>3925272.2</v>
      </c>
      <c r="I140" s="9">
        <v>26.81380012295922</v>
      </c>
      <c r="J140" s="25">
        <f aca="true" t="shared" si="2" ref="J140:J201">+H140/E140*100</f>
        <v>62.0158666189828</v>
      </c>
      <c r="K140" s="25">
        <v>30.062588649766408</v>
      </c>
    </row>
    <row r="141" spans="1:11" ht="12">
      <c r="A141" s="10"/>
      <c r="B141" s="6" t="s">
        <v>114</v>
      </c>
      <c r="D141" s="6" t="s">
        <v>115</v>
      </c>
      <c r="E141" s="21">
        <f>+E142</f>
        <v>0</v>
      </c>
      <c r="F141" s="4">
        <v>13858100</v>
      </c>
      <c r="G141" s="4">
        <v>90090500</v>
      </c>
      <c r="H141" s="4">
        <v>13480342</v>
      </c>
      <c r="I141" s="5">
        <v>97.2740996240466</v>
      </c>
      <c r="J141" s="24">
        <v>0</v>
      </c>
      <c r="K141" s="24">
        <v>14.963111537842503</v>
      </c>
    </row>
    <row r="142" spans="1:11" ht="12">
      <c r="A142" s="10"/>
      <c r="B142" s="10"/>
      <c r="C142" s="7" t="s">
        <v>166</v>
      </c>
      <c r="D142" s="7" t="s">
        <v>167</v>
      </c>
      <c r="E142" s="20">
        <v>0</v>
      </c>
      <c r="F142" s="8">
        <v>13858100</v>
      </c>
      <c r="G142" s="8">
        <v>90090500</v>
      </c>
      <c r="H142" s="8">
        <v>13480342</v>
      </c>
      <c r="I142" s="9">
        <v>97.2740996240466</v>
      </c>
      <c r="J142" s="25">
        <v>0</v>
      </c>
      <c r="K142" s="25">
        <v>14.963111537842503</v>
      </c>
    </row>
    <row r="143" spans="1:11" ht="12">
      <c r="A143" s="10"/>
      <c r="B143" s="10"/>
      <c r="C143" s="10"/>
      <c r="D143" s="10"/>
      <c r="E143" s="17"/>
      <c r="F143" s="10"/>
      <c r="G143" s="10"/>
      <c r="H143" s="10"/>
      <c r="I143" s="10"/>
      <c r="J143" s="26"/>
      <c r="K143" s="26"/>
    </row>
    <row r="144" spans="1:11" ht="12">
      <c r="A144" s="10"/>
      <c r="B144" s="10"/>
      <c r="C144" s="10"/>
      <c r="D144" s="10"/>
      <c r="E144" s="17"/>
      <c r="F144" s="10"/>
      <c r="G144" s="10"/>
      <c r="H144" s="10"/>
      <c r="I144" s="10"/>
      <c r="J144" s="26"/>
      <c r="K144" s="26"/>
    </row>
    <row r="145" spans="1:11" ht="12">
      <c r="A145" s="6" t="s">
        <v>168</v>
      </c>
      <c r="B145" s="10"/>
      <c r="C145" s="10"/>
      <c r="D145" s="6" t="s">
        <v>413</v>
      </c>
      <c r="E145" s="19">
        <f>+E146+E149+E157+E159</f>
        <v>111032146.66999999</v>
      </c>
      <c r="F145" s="4">
        <v>234803339.65</v>
      </c>
      <c r="G145" s="4">
        <v>232975600</v>
      </c>
      <c r="H145" s="4">
        <v>118916075.65</v>
      </c>
      <c r="I145" s="5">
        <v>50.64496775354958</v>
      </c>
      <c r="J145" s="24">
        <f t="shared" si="2"/>
        <v>107.10058232363275</v>
      </c>
      <c r="K145" s="24">
        <v>51.04228753998272</v>
      </c>
    </row>
    <row r="146" spans="1:11" ht="12">
      <c r="A146" s="10"/>
      <c r="B146" s="6" t="s">
        <v>14</v>
      </c>
      <c r="D146" s="6" t="s">
        <v>15</v>
      </c>
      <c r="E146" s="21">
        <f>+E147+E148</f>
        <v>79867210.6</v>
      </c>
      <c r="F146" s="4">
        <v>171288590</v>
      </c>
      <c r="G146" s="4">
        <v>169750300</v>
      </c>
      <c r="H146" s="4">
        <v>87415779.99</v>
      </c>
      <c r="I146" s="5">
        <v>51.034210737562844</v>
      </c>
      <c r="J146" s="24">
        <f t="shared" si="2"/>
        <v>109.45139980887227</v>
      </c>
      <c r="K146" s="24">
        <v>51.496686597902915</v>
      </c>
    </row>
    <row r="147" spans="1:11" ht="12">
      <c r="A147" s="10"/>
      <c r="B147" s="10"/>
      <c r="C147" s="7" t="s">
        <v>169</v>
      </c>
      <c r="D147" s="7" t="s">
        <v>17</v>
      </c>
      <c r="E147" s="20">
        <v>61620077</v>
      </c>
      <c r="F147" s="8">
        <v>134510990</v>
      </c>
      <c r="G147" s="8">
        <v>130472700</v>
      </c>
      <c r="H147" s="8">
        <v>62910302.9</v>
      </c>
      <c r="I147" s="9">
        <v>46.76963785635657</v>
      </c>
      <c r="J147" s="25">
        <f t="shared" si="2"/>
        <v>102.09384012941108</v>
      </c>
      <c r="K147" s="25">
        <v>48.21721547879365</v>
      </c>
    </row>
    <row r="148" spans="1:11" ht="12">
      <c r="A148" s="10"/>
      <c r="B148" s="10"/>
      <c r="C148" s="7" t="s">
        <v>170</v>
      </c>
      <c r="D148" s="7" t="s">
        <v>19</v>
      </c>
      <c r="E148" s="20">
        <v>18247133.6</v>
      </c>
      <c r="F148" s="8">
        <v>36777600</v>
      </c>
      <c r="G148" s="8">
        <v>39277600</v>
      </c>
      <c r="H148" s="8">
        <v>24505477.09</v>
      </c>
      <c r="I148" s="9">
        <v>66.63152867506308</v>
      </c>
      <c r="J148" s="25">
        <f t="shared" si="2"/>
        <v>134.29767999287293</v>
      </c>
      <c r="K148" s="25">
        <v>62.3904645141251</v>
      </c>
    </row>
    <row r="149" spans="1:11" ht="12">
      <c r="A149" s="10"/>
      <c r="B149" s="6" t="s">
        <v>20</v>
      </c>
      <c r="D149" s="6" t="s">
        <v>21</v>
      </c>
      <c r="E149" s="21">
        <f>+E150+E151+E152+E153+E154+E155+E156</f>
        <v>13494680.52</v>
      </c>
      <c r="F149" s="4">
        <v>36746349.65</v>
      </c>
      <c r="G149" s="4">
        <v>36604000</v>
      </c>
      <c r="H149" s="4">
        <v>11628186.54</v>
      </c>
      <c r="I149" s="5">
        <v>31.644467139608793</v>
      </c>
      <c r="J149" s="24">
        <f t="shared" si="2"/>
        <v>86.16866863032634</v>
      </c>
      <c r="K149" s="24">
        <v>31.76752961424981</v>
      </c>
    </row>
    <row r="150" spans="1:11" ht="12">
      <c r="A150" s="10"/>
      <c r="B150" s="10"/>
      <c r="C150" s="7" t="s">
        <v>171</v>
      </c>
      <c r="D150" s="7" t="s">
        <v>431</v>
      </c>
      <c r="E150" s="20">
        <v>0</v>
      </c>
      <c r="F150" s="8">
        <v>1642349.65</v>
      </c>
      <c r="G150" s="8">
        <v>1100000</v>
      </c>
      <c r="H150" s="8">
        <v>958565.24</v>
      </c>
      <c r="I150" s="9">
        <v>58.365478995291895</v>
      </c>
      <c r="J150" s="25">
        <v>0</v>
      </c>
      <c r="K150" s="25">
        <v>87.14229454545455</v>
      </c>
    </row>
    <row r="151" spans="1:11" ht="12">
      <c r="A151" s="10"/>
      <c r="B151" s="10"/>
      <c r="C151" s="7" t="s">
        <v>172</v>
      </c>
      <c r="D151" s="7" t="s">
        <v>173</v>
      </c>
      <c r="E151" s="20">
        <v>6512055.52</v>
      </c>
      <c r="F151" s="8">
        <v>10104000</v>
      </c>
      <c r="G151" s="8">
        <v>10104000</v>
      </c>
      <c r="H151" s="8">
        <v>1130621.9</v>
      </c>
      <c r="I151" s="9">
        <v>11.189844615993666</v>
      </c>
      <c r="J151" s="25">
        <f t="shared" si="2"/>
        <v>17.361981889245317</v>
      </c>
      <c r="K151" s="25">
        <v>11.189844615993666</v>
      </c>
    </row>
    <row r="152" spans="1:11" ht="12">
      <c r="A152" s="10"/>
      <c r="B152" s="10"/>
      <c r="C152" s="7" t="s">
        <v>174</v>
      </c>
      <c r="D152" s="7" t="s">
        <v>175</v>
      </c>
      <c r="E152" s="20">
        <v>13600</v>
      </c>
      <c r="F152" s="8">
        <v>3000000</v>
      </c>
      <c r="G152" s="8">
        <v>3000000</v>
      </c>
      <c r="H152" s="8">
        <v>1130500</v>
      </c>
      <c r="I152" s="9">
        <v>37.68333333333334</v>
      </c>
      <c r="J152" s="25">
        <f t="shared" si="2"/>
        <v>8312.5</v>
      </c>
      <c r="K152" s="25">
        <v>37.68333333333334</v>
      </c>
    </row>
    <row r="153" spans="1:11" ht="12">
      <c r="A153" s="10"/>
      <c r="B153" s="10"/>
      <c r="C153" s="7" t="s">
        <v>176</v>
      </c>
      <c r="D153" s="7" t="s">
        <v>177</v>
      </c>
      <c r="E153" s="20">
        <v>0</v>
      </c>
      <c r="F153" s="8">
        <v>1000000</v>
      </c>
      <c r="G153" s="8">
        <v>1000000</v>
      </c>
      <c r="H153" s="8">
        <v>0</v>
      </c>
      <c r="I153" s="9">
        <v>0</v>
      </c>
      <c r="J153" s="25">
        <v>0</v>
      </c>
      <c r="K153" s="25">
        <v>0</v>
      </c>
    </row>
    <row r="154" spans="1:11" ht="12">
      <c r="A154" s="10"/>
      <c r="B154" s="10"/>
      <c r="C154" s="7" t="s">
        <v>178</v>
      </c>
      <c r="D154" s="7" t="s">
        <v>179</v>
      </c>
      <c r="E154" s="20">
        <v>0</v>
      </c>
      <c r="F154" s="8">
        <v>1500000</v>
      </c>
      <c r="G154" s="8">
        <v>1500000</v>
      </c>
      <c r="H154" s="8">
        <v>200149.4</v>
      </c>
      <c r="I154" s="9">
        <v>13.343293333333333</v>
      </c>
      <c r="J154" s="25">
        <v>0</v>
      </c>
      <c r="K154" s="25">
        <v>13.343293333333333</v>
      </c>
    </row>
    <row r="155" spans="1:11" ht="12">
      <c r="A155" s="10"/>
      <c r="B155" s="10"/>
      <c r="C155" s="7" t="s">
        <v>180</v>
      </c>
      <c r="D155" s="7" t="s">
        <v>181</v>
      </c>
      <c r="E155" s="20">
        <v>0</v>
      </c>
      <c r="F155" s="8">
        <v>2500000</v>
      </c>
      <c r="G155" s="8">
        <v>2500000</v>
      </c>
      <c r="H155" s="8">
        <v>0</v>
      </c>
      <c r="I155" s="9">
        <v>0</v>
      </c>
      <c r="J155" s="25">
        <v>0</v>
      </c>
      <c r="K155" s="25">
        <v>0</v>
      </c>
    </row>
    <row r="156" spans="1:11" ht="12">
      <c r="A156" s="10"/>
      <c r="B156" s="10"/>
      <c r="C156" s="7" t="s">
        <v>182</v>
      </c>
      <c r="D156" s="7" t="s">
        <v>183</v>
      </c>
      <c r="E156" s="20">
        <v>6969025</v>
      </c>
      <c r="F156" s="8">
        <v>17000000</v>
      </c>
      <c r="G156" s="8">
        <v>17400000</v>
      </c>
      <c r="H156" s="8">
        <v>8208350</v>
      </c>
      <c r="I156" s="9">
        <v>48.28441176470588</v>
      </c>
      <c r="J156" s="25">
        <f t="shared" si="2"/>
        <v>117.78333411058219</v>
      </c>
      <c r="K156" s="25">
        <v>47.17442528735633</v>
      </c>
    </row>
    <row r="157" spans="1:11" ht="12">
      <c r="A157" s="10"/>
      <c r="B157" s="6" t="s">
        <v>62</v>
      </c>
      <c r="D157" s="6" t="s">
        <v>63</v>
      </c>
      <c r="E157" s="21">
        <f>+E158</f>
        <v>0</v>
      </c>
      <c r="F157" s="4">
        <v>1631800</v>
      </c>
      <c r="G157" s="4">
        <v>1484700</v>
      </c>
      <c r="H157" s="4">
        <v>626749.3</v>
      </c>
      <c r="I157" s="5">
        <v>38.40846304694203</v>
      </c>
      <c r="J157" s="24">
        <v>0</v>
      </c>
      <c r="K157" s="24">
        <v>42.21386812150603</v>
      </c>
    </row>
    <row r="158" spans="1:11" ht="12">
      <c r="A158" s="10"/>
      <c r="B158" s="10"/>
      <c r="C158" s="7" t="s">
        <v>184</v>
      </c>
      <c r="D158" s="7" t="s">
        <v>65</v>
      </c>
      <c r="E158" s="20">
        <v>0</v>
      </c>
      <c r="F158" s="8">
        <v>1631800</v>
      </c>
      <c r="G158" s="8">
        <v>1484700</v>
      </c>
      <c r="H158" s="8">
        <v>626749.3</v>
      </c>
      <c r="I158" s="9">
        <v>38.40846304694203</v>
      </c>
      <c r="J158" s="25">
        <v>0</v>
      </c>
      <c r="K158" s="25">
        <v>42.21386812150603</v>
      </c>
    </row>
    <row r="159" spans="1:11" ht="12">
      <c r="A159" s="10"/>
      <c r="B159" s="6" t="s">
        <v>66</v>
      </c>
      <c r="D159" s="6" t="s">
        <v>67</v>
      </c>
      <c r="E159" s="21">
        <f>+E160+E161</f>
        <v>17670255.55</v>
      </c>
      <c r="F159" s="4">
        <v>25136600</v>
      </c>
      <c r="G159" s="4">
        <v>25136600</v>
      </c>
      <c r="H159" s="4">
        <v>19245359.82</v>
      </c>
      <c r="I159" s="5">
        <v>76.56309850974277</v>
      </c>
      <c r="J159" s="24">
        <f t="shared" si="2"/>
        <v>108.91387374417457</v>
      </c>
      <c r="K159" s="24">
        <v>76.56309850974277</v>
      </c>
    </row>
    <row r="160" spans="1:11" ht="12">
      <c r="A160" s="10"/>
      <c r="B160" s="10"/>
      <c r="C160" s="7" t="s">
        <v>185</v>
      </c>
      <c r="D160" s="7" t="s">
        <v>186</v>
      </c>
      <c r="E160" s="20">
        <v>16722815.81</v>
      </c>
      <c r="F160" s="8">
        <v>21136600</v>
      </c>
      <c r="G160" s="8">
        <v>21136600</v>
      </c>
      <c r="H160" s="8">
        <v>17990073.18</v>
      </c>
      <c r="I160" s="9">
        <v>85.11337291712007</v>
      </c>
      <c r="J160" s="25">
        <f t="shared" si="2"/>
        <v>107.57801427940261</v>
      </c>
      <c r="K160" s="25">
        <v>85.11337291712007</v>
      </c>
    </row>
    <row r="161" spans="1:11" ht="12">
      <c r="A161" s="10"/>
      <c r="B161" s="10"/>
      <c r="C161" s="7" t="s">
        <v>187</v>
      </c>
      <c r="D161" s="7" t="s">
        <v>188</v>
      </c>
      <c r="E161" s="20">
        <v>947439.74</v>
      </c>
      <c r="F161" s="8">
        <v>4000000</v>
      </c>
      <c r="G161" s="8">
        <v>4000000</v>
      </c>
      <c r="H161" s="8">
        <v>1255286.64</v>
      </c>
      <c r="I161" s="9">
        <v>31.382166</v>
      </c>
      <c r="J161" s="25">
        <f t="shared" si="2"/>
        <v>132.49250448371524</v>
      </c>
      <c r="K161" s="25">
        <v>31.382166</v>
      </c>
    </row>
    <row r="162" spans="1:11" ht="12">
      <c r="A162" s="10"/>
      <c r="B162" s="10"/>
      <c r="C162" s="10"/>
      <c r="D162" s="10"/>
      <c r="E162" s="17"/>
      <c r="F162" s="10"/>
      <c r="G162" s="10"/>
      <c r="H162" s="10"/>
      <c r="I162" s="10"/>
      <c r="J162" s="26"/>
      <c r="K162" s="26"/>
    </row>
    <row r="163" spans="1:11" ht="12">
      <c r="A163" s="10"/>
      <c r="B163" s="10"/>
      <c r="C163" s="10"/>
      <c r="D163" s="10"/>
      <c r="E163" s="17"/>
      <c r="F163" s="10"/>
      <c r="G163" s="10"/>
      <c r="H163" s="10"/>
      <c r="I163" s="10"/>
      <c r="J163" s="26"/>
      <c r="K163" s="26"/>
    </row>
    <row r="164" spans="1:11" ht="12">
      <c r="A164" s="6" t="s">
        <v>189</v>
      </c>
      <c r="B164" s="10"/>
      <c r="C164" s="10"/>
      <c r="D164" s="6" t="s">
        <v>414</v>
      </c>
      <c r="E164" s="19">
        <f>+E165+E168+E175</f>
        <v>150575723.64</v>
      </c>
      <c r="F164" s="4">
        <v>297961995</v>
      </c>
      <c r="G164" s="4">
        <v>323476455</v>
      </c>
      <c r="H164" s="4">
        <v>119430267.68</v>
      </c>
      <c r="I164" s="5">
        <v>40.08238288242096</v>
      </c>
      <c r="J164" s="24">
        <f t="shared" si="2"/>
        <v>79.31575209662397</v>
      </c>
      <c r="K164" s="24">
        <v>36.92085338328566</v>
      </c>
    </row>
    <row r="165" spans="1:11" ht="12">
      <c r="A165" s="10"/>
      <c r="B165" s="6" t="s">
        <v>14</v>
      </c>
      <c r="D165" s="6" t="s">
        <v>15</v>
      </c>
      <c r="E165" s="21">
        <f>+E166+E167</f>
        <v>13577792.34</v>
      </c>
      <c r="F165" s="4">
        <v>35365840</v>
      </c>
      <c r="G165" s="4">
        <v>35652300</v>
      </c>
      <c r="H165" s="4">
        <v>18165891.94</v>
      </c>
      <c r="I165" s="5">
        <v>51.36564532328371</v>
      </c>
      <c r="J165" s="24">
        <f t="shared" si="2"/>
        <v>133.79120467532502</v>
      </c>
      <c r="K165" s="24">
        <v>50.95293133963307</v>
      </c>
    </row>
    <row r="166" spans="1:11" ht="12">
      <c r="A166" s="10"/>
      <c r="B166" s="10"/>
      <c r="C166" s="7" t="s">
        <v>190</v>
      </c>
      <c r="D166" s="7" t="s">
        <v>17</v>
      </c>
      <c r="E166" s="20">
        <v>12791665.2</v>
      </c>
      <c r="F166" s="8">
        <v>33365840</v>
      </c>
      <c r="G166" s="8">
        <v>33652300</v>
      </c>
      <c r="H166" s="8">
        <v>17057415</v>
      </c>
      <c r="I166" s="9">
        <v>51.122390444838196</v>
      </c>
      <c r="J166" s="25">
        <f t="shared" si="2"/>
        <v>133.3478849962396</v>
      </c>
      <c r="K166" s="25">
        <v>50.68721900137584</v>
      </c>
    </row>
    <row r="167" spans="1:11" ht="12">
      <c r="A167" s="10"/>
      <c r="B167" s="10"/>
      <c r="C167" s="7" t="s">
        <v>191</v>
      </c>
      <c r="D167" s="7" t="s">
        <v>19</v>
      </c>
      <c r="E167" s="20">
        <v>786127.14</v>
      </c>
      <c r="F167" s="8">
        <v>2000000</v>
      </c>
      <c r="G167" s="8">
        <v>2000000</v>
      </c>
      <c r="H167" s="8">
        <v>1108476.94</v>
      </c>
      <c r="I167" s="9">
        <v>55.423846999999995</v>
      </c>
      <c r="J167" s="25">
        <f t="shared" si="2"/>
        <v>141.00479217649195</v>
      </c>
      <c r="K167" s="25">
        <v>55.423846999999995</v>
      </c>
    </row>
    <row r="168" spans="1:11" ht="12">
      <c r="A168" s="10"/>
      <c r="B168" s="6" t="s">
        <v>62</v>
      </c>
      <c r="D168" s="6" t="s">
        <v>63</v>
      </c>
      <c r="E168" s="21">
        <f>+E169+E170+E171+E172+E173+E174</f>
        <v>98169339.5</v>
      </c>
      <c r="F168" s="4">
        <v>250596155</v>
      </c>
      <c r="G168" s="4">
        <v>253596155</v>
      </c>
      <c r="H168" s="4">
        <v>101064375.74</v>
      </c>
      <c r="I168" s="5">
        <v>40.32957957395635</v>
      </c>
      <c r="J168" s="24">
        <f t="shared" si="2"/>
        <v>102.94902283619824</v>
      </c>
      <c r="K168" s="24">
        <v>39.85248740857289</v>
      </c>
    </row>
    <row r="169" spans="1:11" ht="12">
      <c r="A169" s="10"/>
      <c r="B169" s="10"/>
      <c r="C169" s="7" t="s">
        <v>192</v>
      </c>
      <c r="D169" s="7" t="s">
        <v>193</v>
      </c>
      <c r="E169" s="20">
        <v>1413565.7</v>
      </c>
      <c r="F169" s="8">
        <v>6000000</v>
      </c>
      <c r="G169" s="8">
        <v>6000000</v>
      </c>
      <c r="H169" s="8">
        <v>2792090.62</v>
      </c>
      <c r="I169" s="9">
        <v>46.53484366666667</v>
      </c>
      <c r="J169" s="25">
        <f t="shared" si="2"/>
        <v>197.52110708402165</v>
      </c>
      <c r="K169" s="25">
        <v>46.53484366666667</v>
      </c>
    </row>
    <row r="170" spans="1:11" ht="12">
      <c r="A170" s="10"/>
      <c r="B170" s="10"/>
      <c r="C170" s="7" t="s">
        <v>194</v>
      </c>
      <c r="D170" s="7" t="s">
        <v>195</v>
      </c>
      <c r="E170" s="20">
        <v>0</v>
      </c>
      <c r="F170" s="8">
        <v>42082855</v>
      </c>
      <c r="G170" s="8">
        <v>42082855</v>
      </c>
      <c r="H170" s="8">
        <v>28081917.85</v>
      </c>
      <c r="I170" s="9">
        <v>66.73006821899322</v>
      </c>
      <c r="J170" s="25">
        <v>0</v>
      </c>
      <c r="K170" s="25">
        <v>66.73006821899322</v>
      </c>
    </row>
    <row r="171" spans="1:11" ht="12">
      <c r="A171" s="10"/>
      <c r="B171" s="10"/>
      <c r="C171" s="7" t="s">
        <v>196</v>
      </c>
      <c r="D171" s="7" t="s">
        <v>197</v>
      </c>
      <c r="E171" s="20">
        <v>2134000</v>
      </c>
      <c r="F171" s="8">
        <v>6060000</v>
      </c>
      <c r="G171" s="8">
        <v>6060000</v>
      </c>
      <c r="H171" s="8">
        <v>2448212</v>
      </c>
      <c r="I171" s="9">
        <v>40.39953795379538</v>
      </c>
      <c r="J171" s="25">
        <f t="shared" si="2"/>
        <v>114.7240862230553</v>
      </c>
      <c r="K171" s="25">
        <v>40.39953795379538</v>
      </c>
    </row>
    <row r="172" spans="1:11" ht="12">
      <c r="A172" s="10"/>
      <c r="B172" s="10"/>
      <c r="C172" s="7" t="s">
        <v>198</v>
      </c>
      <c r="D172" s="7" t="s">
        <v>199</v>
      </c>
      <c r="E172" s="20">
        <v>12738850.1</v>
      </c>
      <c r="F172" s="8">
        <v>72954400</v>
      </c>
      <c r="G172" s="8">
        <v>75954400</v>
      </c>
      <c r="H172" s="8">
        <v>10809040.5</v>
      </c>
      <c r="I172" s="9">
        <v>14.816159820380951</v>
      </c>
      <c r="J172" s="25">
        <f t="shared" si="2"/>
        <v>84.85099059294214</v>
      </c>
      <c r="K172" s="25">
        <v>14.230960286698334</v>
      </c>
    </row>
    <row r="173" spans="1:11" ht="12">
      <c r="A173" s="10"/>
      <c r="B173" s="10"/>
      <c r="C173" s="7" t="s">
        <v>200</v>
      </c>
      <c r="D173" s="7" t="s">
        <v>201</v>
      </c>
      <c r="E173" s="20">
        <v>10616919.79</v>
      </c>
      <c r="F173" s="8">
        <v>19498900</v>
      </c>
      <c r="G173" s="8">
        <v>19498900</v>
      </c>
      <c r="H173" s="8">
        <v>10217116</v>
      </c>
      <c r="I173" s="9">
        <v>52.39842247511398</v>
      </c>
      <c r="J173" s="25">
        <f t="shared" si="2"/>
        <v>96.2342770039897</v>
      </c>
      <c r="K173" s="25">
        <v>52.39842247511398</v>
      </c>
    </row>
    <row r="174" spans="1:11" ht="12">
      <c r="A174" s="10"/>
      <c r="B174" s="10"/>
      <c r="C174" s="7" t="s">
        <v>202</v>
      </c>
      <c r="D174" s="7" t="s">
        <v>203</v>
      </c>
      <c r="E174" s="20">
        <v>71266003.91</v>
      </c>
      <c r="F174" s="8">
        <v>104000000</v>
      </c>
      <c r="G174" s="8">
        <v>104000000</v>
      </c>
      <c r="H174" s="8">
        <v>46715998.77</v>
      </c>
      <c r="I174" s="9">
        <v>44.91922958653846</v>
      </c>
      <c r="J174" s="25">
        <f t="shared" si="2"/>
        <v>65.55159010879358</v>
      </c>
      <c r="K174" s="25">
        <v>44.91922958653846</v>
      </c>
    </row>
    <row r="175" spans="1:11" ht="12">
      <c r="A175" s="10"/>
      <c r="B175" s="6" t="s">
        <v>114</v>
      </c>
      <c r="D175" s="6" t="s">
        <v>115</v>
      </c>
      <c r="E175" s="21">
        <f>+E176</f>
        <v>38828591.8</v>
      </c>
      <c r="F175" s="4">
        <v>12000000</v>
      </c>
      <c r="G175" s="4">
        <v>34228000</v>
      </c>
      <c r="H175" s="4">
        <v>200000</v>
      </c>
      <c r="I175" s="5">
        <v>1.6666666666666665</v>
      </c>
      <c r="J175" s="24">
        <f t="shared" si="2"/>
        <v>0.515084350805635</v>
      </c>
      <c r="K175" s="24">
        <v>0.5843169335047329</v>
      </c>
    </row>
    <row r="176" spans="1:11" ht="12">
      <c r="A176" s="10"/>
      <c r="B176" s="10"/>
      <c r="C176" s="7" t="s">
        <v>204</v>
      </c>
      <c r="D176" s="7" t="s">
        <v>205</v>
      </c>
      <c r="E176" s="20">
        <v>38828591.8</v>
      </c>
      <c r="F176" s="8">
        <v>12000000</v>
      </c>
      <c r="G176" s="8">
        <v>34228000</v>
      </c>
      <c r="H176" s="8">
        <v>200000</v>
      </c>
      <c r="I176" s="9">
        <v>1.6666666666666665</v>
      </c>
      <c r="J176" s="25">
        <f t="shared" si="2"/>
        <v>0.515084350805635</v>
      </c>
      <c r="K176" s="25">
        <v>0.5843169335047329</v>
      </c>
    </row>
    <row r="177" spans="1:11" ht="12">
      <c r="A177" s="10"/>
      <c r="B177" s="10"/>
      <c r="C177" s="10"/>
      <c r="D177" s="10"/>
      <c r="E177" s="17"/>
      <c r="F177" s="10"/>
      <c r="G177" s="10"/>
      <c r="H177" s="10"/>
      <c r="I177" s="10"/>
      <c r="J177" s="26"/>
      <c r="K177" s="26"/>
    </row>
    <row r="178" spans="1:11" s="15" customFormat="1" ht="12">
      <c r="A178" s="13" t="s">
        <v>85</v>
      </c>
      <c r="B178" s="14"/>
      <c r="C178" s="14"/>
      <c r="D178" s="14" t="s">
        <v>415</v>
      </c>
      <c r="E178" s="21">
        <f>+E180+E190</f>
        <v>1772849261.11</v>
      </c>
      <c r="F178" s="21">
        <f>+F180+F190</f>
        <v>5779116647.62</v>
      </c>
      <c r="G178" s="21">
        <f>+G180+G190</f>
        <v>5734077068</v>
      </c>
      <c r="H178" s="21">
        <f>+H180+H190</f>
        <v>2016172175.57</v>
      </c>
      <c r="I178" s="14"/>
      <c r="J178" s="27">
        <f t="shared" si="2"/>
        <v>113.72496352609545</v>
      </c>
      <c r="K178" s="27">
        <f>+H178/G178*100</f>
        <v>35.16123260396332</v>
      </c>
    </row>
    <row r="179" spans="1:11" ht="12">
      <c r="A179" s="10"/>
      <c r="B179" s="10"/>
      <c r="C179" s="10"/>
      <c r="D179" s="10"/>
      <c r="E179" s="17"/>
      <c r="F179" s="10"/>
      <c r="G179" s="10"/>
      <c r="H179" s="10"/>
      <c r="I179" s="10"/>
      <c r="J179" s="26"/>
      <c r="K179" s="26"/>
    </row>
    <row r="180" spans="1:11" ht="12">
      <c r="A180" s="6" t="s">
        <v>206</v>
      </c>
      <c r="B180" s="10"/>
      <c r="C180" s="10"/>
      <c r="D180" s="6" t="s">
        <v>207</v>
      </c>
      <c r="E180" s="19">
        <f>+E181+E184</f>
        <v>62527231.62</v>
      </c>
      <c r="F180" s="4">
        <v>169812920</v>
      </c>
      <c r="G180" s="4">
        <v>164488200</v>
      </c>
      <c r="H180" s="4">
        <f>+H181+H184</f>
        <v>75583816.48</v>
      </c>
      <c r="I180" s="5">
        <v>44.501936413318845</v>
      </c>
      <c r="J180" s="24">
        <f t="shared" si="2"/>
        <v>120.88143761001521</v>
      </c>
      <c r="K180" s="24">
        <f>+H180/G180*100</f>
        <v>45.950904976770374</v>
      </c>
    </row>
    <row r="181" spans="1:11" ht="12">
      <c r="A181" s="10"/>
      <c r="B181" s="6" t="s">
        <v>14</v>
      </c>
      <c r="D181" s="6" t="s">
        <v>15</v>
      </c>
      <c r="E181" s="21">
        <f>+E182+E183</f>
        <v>58927712.47</v>
      </c>
      <c r="F181" s="4">
        <v>151312920</v>
      </c>
      <c r="G181" s="4">
        <v>145988200</v>
      </c>
      <c r="H181" s="4">
        <f>+H182+H183</f>
        <v>72016777.83</v>
      </c>
      <c r="I181" s="5">
        <v>47.58549304976733</v>
      </c>
      <c r="J181" s="24">
        <f t="shared" si="2"/>
        <v>122.21207104664656</v>
      </c>
      <c r="K181" s="24">
        <f>+H181/G181*100</f>
        <v>49.33054714696119</v>
      </c>
    </row>
    <row r="182" spans="1:11" ht="12">
      <c r="A182" s="10"/>
      <c r="B182" s="10"/>
      <c r="C182" s="7" t="s">
        <v>208</v>
      </c>
      <c r="D182" s="7" t="s">
        <v>17</v>
      </c>
      <c r="E182" s="20">
        <v>55800294.8</v>
      </c>
      <c r="F182" s="8">
        <v>143012920</v>
      </c>
      <c r="G182" s="8">
        <v>137188200</v>
      </c>
      <c r="H182" s="8">
        <v>66726740</v>
      </c>
      <c r="I182" s="9">
        <v>46.648205770499615</v>
      </c>
      <c r="J182" s="25">
        <f t="shared" si="2"/>
        <v>119.58133955951789</v>
      </c>
      <c r="K182" s="25">
        <f>+H182/G182*100</f>
        <v>48.638833369050694</v>
      </c>
    </row>
    <row r="183" spans="1:11" ht="12">
      <c r="A183" s="10"/>
      <c r="B183" s="10"/>
      <c r="C183" s="7" t="s">
        <v>209</v>
      </c>
      <c r="D183" s="7" t="s">
        <v>19</v>
      </c>
      <c r="E183" s="20">
        <v>3127417.67</v>
      </c>
      <c r="F183" s="8">
        <v>8300000</v>
      </c>
      <c r="G183" s="8">
        <v>8800000</v>
      </c>
      <c r="H183" s="8">
        <v>5290037.83</v>
      </c>
      <c r="I183" s="9">
        <v>63.735395542168675</v>
      </c>
      <c r="J183" s="25">
        <f t="shared" si="2"/>
        <v>169.15034665005265</v>
      </c>
      <c r="K183" s="25">
        <v>60.11406624999999</v>
      </c>
    </row>
    <row r="184" spans="1:11" ht="12">
      <c r="A184" s="10"/>
      <c r="B184" s="6" t="s">
        <v>20</v>
      </c>
      <c r="D184" s="6" t="s">
        <v>21</v>
      </c>
      <c r="E184" s="21">
        <f>+E185+E186+E187+E188</f>
        <v>3599519.15</v>
      </c>
      <c r="F184" s="4">
        <v>18500000</v>
      </c>
      <c r="G184" s="4">
        <v>18500000</v>
      </c>
      <c r="H184" s="4">
        <v>3567038.65</v>
      </c>
      <c r="I184" s="5">
        <v>19.28129</v>
      </c>
      <c r="J184" s="24">
        <f t="shared" si="2"/>
        <v>99.097643361614</v>
      </c>
      <c r="K184" s="24">
        <v>19.28129</v>
      </c>
    </row>
    <row r="185" spans="1:11" ht="12">
      <c r="A185" s="10"/>
      <c r="B185" s="10"/>
      <c r="C185" s="7" t="s">
        <v>210</v>
      </c>
      <c r="D185" s="7" t="s">
        <v>211</v>
      </c>
      <c r="E185" s="20">
        <v>703929.15</v>
      </c>
      <c r="F185" s="8">
        <v>5000000</v>
      </c>
      <c r="G185" s="8">
        <v>5000000</v>
      </c>
      <c r="H185" s="8">
        <v>2796642.15</v>
      </c>
      <c r="I185" s="9">
        <v>55.932843000000005</v>
      </c>
      <c r="J185" s="25">
        <f t="shared" si="2"/>
        <v>397.2902883763231</v>
      </c>
      <c r="K185" s="25">
        <v>55.932843000000005</v>
      </c>
    </row>
    <row r="186" spans="1:11" ht="12">
      <c r="A186" s="10"/>
      <c r="B186" s="10"/>
      <c r="C186" s="7" t="s">
        <v>212</v>
      </c>
      <c r="D186" s="7" t="s">
        <v>432</v>
      </c>
      <c r="E186" s="20">
        <v>603925</v>
      </c>
      <c r="F186" s="8">
        <v>3000000</v>
      </c>
      <c r="G186" s="8">
        <v>3000000</v>
      </c>
      <c r="H186" s="8">
        <v>279979.5</v>
      </c>
      <c r="I186" s="9">
        <v>9.33265</v>
      </c>
      <c r="J186" s="25">
        <f t="shared" si="2"/>
        <v>46.35997847414828</v>
      </c>
      <c r="K186" s="25">
        <v>9.33265</v>
      </c>
    </row>
    <row r="187" spans="1:11" ht="12">
      <c r="A187" s="10"/>
      <c r="B187" s="10"/>
      <c r="C187" s="7" t="s">
        <v>213</v>
      </c>
      <c r="D187" s="7" t="s">
        <v>433</v>
      </c>
      <c r="E187" s="20">
        <v>0</v>
      </c>
      <c r="F187" s="8">
        <v>5000000</v>
      </c>
      <c r="G187" s="8">
        <v>5000000</v>
      </c>
      <c r="H187" s="8">
        <v>0</v>
      </c>
      <c r="I187" s="9">
        <v>0</v>
      </c>
      <c r="J187" s="25">
        <v>0</v>
      </c>
      <c r="K187" s="25">
        <v>0</v>
      </c>
    </row>
    <row r="188" spans="1:11" ht="12">
      <c r="A188" s="10"/>
      <c r="B188" s="10"/>
      <c r="C188" s="7" t="s">
        <v>214</v>
      </c>
      <c r="D188" s="7" t="s">
        <v>215</v>
      </c>
      <c r="E188" s="20">
        <v>2291665</v>
      </c>
      <c r="F188" s="8">
        <v>5500000</v>
      </c>
      <c r="G188" s="8">
        <v>5500000</v>
      </c>
      <c r="H188" s="8">
        <v>490417</v>
      </c>
      <c r="I188" s="9">
        <v>8.916672727272728</v>
      </c>
      <c r="J188" s="25">
        <f t="shared" si="2"/>
        <v>21.400030109112805</v>
      </c>
      <c r="K188" s="25">
        <v>8.916672727272728</v>
      </c>
    </row>
    <row r="189" spans="1:11" ht="12">
      <c r="A189" s="10"/>
      <c r="B189" s="10"/>
      <c r="C189" s="10"/>
      <c r="D189" s="10"/>
      <c r="E189" s="17"/>
      <c r="F189" s="10"/>
      <c r="G189" s="10"/>
      <c r="H189" s="10"/>
      <c r="I189" s="10"/>
      <c r="J189" s="26"/>
      <c r="K189" s="26"/>
    </row>
    <row r="190" spans="1:11" s="15" customFormat="1" ht="12">
      <c r="A190" s="14"/>
      <c r="B190" s="14"/>
      <c r="C190" s="14"/>
      <c r="D190" s="14" t="s">
        <v>416</v>
      </c>
      <c r="E190" s="21">
        <f>+E192+E204+E214+E221+E231+E237+E242+E247+E253</f>
        <v>1710322029.49</v>
      </c>
      <c r="F190" s="21">
        <f>+F192+F204+F214+F221+F231+F237+F242+F247+F253</f>
        <v>5609303727.62</v>
      </c>
      <c r="G190" s="21">
        <f>+G192+G204+G214+G221+G231+G237+G242+G247+G253</f>
        <v>5569588868</v>
      </c>
      <c r="H190" s="21">
        <f>+H192+H204+H214+H221+H231+H237+H242+H247+H253</f>
        <v>1940588359.09</v>
      </c>
      <c r="I190" s="14"/>
      <c r="J190" s="27">
        <f t="shared" si="2"/>
        <v>113.46333179539663</v>
      </c>
      <c r="K190" s="27">
        <f>+H190/G190*100</f>
        <v>34.84257824198883</v>
      </c>
    </row>
    <row r="191" spans="1:11" ht="12">
      <c r="A191" s="10"/>
      <c r="B191" s="10"/>
      <c r="C191" s="10"/>
      <c r="D191" s="10"/>
      <c r="E191" s="17"/>
      <c r="F191" s="10"/>
      <c r="G191" s="10"/>
      <c r="H191" s="10"/>
      <c r="I191" s="10"/>
      <c r="J191" s="26"/>
      <c r="K191" s="26"/>
    </row>
    <row r="192" spans="1:11" ht="12">
      <c r="A192" s="6" t="s">
        <v>216</v>
      </c>
      <c r="B192" s="10"/>
      <c r="C192" s="10"/>
      <c r="D192" s="6" t="s">
        <v>217</v>
      </c>
      <c r="E192" s="19">
        <f>+E193+E196+E198+E200</f>
        <v>197976492.76000002</v>
      </c>
      <c r="F192" s="4">
        <v>654657936.51</v>
      </c>
      <c r="G192" s="4">
        <v>652670966</v>
      </c>
      <c r="H192" s="4">
        <v>254195244.69</v>
      </c>
      <c r="I192" s="5">
        <v>38.82871199043611</v>
      </c>
      <c r="J192" s="24">
        <f t="shared" si="2"/>
        <v>128.3966804069774</v>
      </c>
      <c r="K192" s="24">
        <v>38.9469208731433</v>
      </c>
    </row>
    <row r="193" spans="1:11" ht="12">
      <c r="A193" s="10"/>
      <c r="B193" s="6" t="s">
        <v>79</v>
      </c>
      <c r="D193" s="6" t="s">
        <v>80</v>
      </c>
      <c r="E193" s="21">
        <f>+E194+E195</f>
        <v>191638329.10000002</v>
      </c>
      <c r="F193" s="4">
        <v>541944528.51</v>
      </c>
      <c r="G193" s="4">
        <v>550549316</v>
      </c>
      <c r="H193" s="4">
        <v>223823316.03</v>
      </c>
      <c r="I193" s="5">
        <v>41.300041656545666</v>
      </c>
      <c r="J193" s="24">
        <f t="shared" si="2"/>
        <v>116.79465015226955</v>
      </c>
      <c r="K193" s="24">
        <v>40.654544384176475</v>
      </c>
    </row>
    <row r="194" spans="1:11" ht="12">
      <c r="A194" s="10"/>
      <c r="B194" s="10"/>
      <c r="C194" s="7" t="s">
        <v>218</v>
      </c>
      <c r="D194" s="7" t="s">
        <v>219</v>
      </c>
      <c r="E194" s="20">
        <v>120295360.84</v>
      </c>
      <c r="F194" s="8">
        <v>287615000</v>
      </c>
      <c r="G194" s="8">
        <v>287615000</v>
      </c>
      <c r="H194" s="8">
        <v>125114296.33</v>
      </c>
      <c r="I194" s="9">
        <v>43.50061586843523</v>
      </c>
      <c r="J194" s="25">
        <f t="shared" si="2"/>
        <v>104.00591964340957</v>
      </c>
      <c r="K194" s="25">
        <v>43.50061586843523</v>
      </c>
    </row>
    <row r="195" spans="1:11" ht="12">
      <c r="A195" s="10"/>
      <c r="B195" s="10"/>
      <c r="C195" s="7" t="s">
        <v>220</v>
      </c>
      <c r="D195" s="7" t="s">
        <v>221</v>
      </c>
      <c r="E195" s="20">
        <f>60677464.36+10665503.9</f>
        <v>71342968.26</v>
      </c>
      <c r="F195" s="8">
        <v>254329528.51</v>
      </c>
      <c r="G195" s="8">
        <v>262934316</v>
      </c>
      <c r="H195" s="8">
        <v>98709019.7</v>
      </c>
      <c r="I195" s="9">
        <v>38.81146647748331</v>
      </c>
      <c r="J195" s="25">
        <f t="shared" si="2"/>
        <v>138.35844247504258</v>
      </c>
      <c r="K195" s="25">
        <v>37.541322563616994</v>
      </c>
    </row>
    <row r="196" spans="1:11" ht="12">
      <c r="A196" s="10"/>
      <c r="B196" s="6" t="s">
        <v>85</v>
      </c>
      <c r="D196" s="6" t="s">
        <v>86</v>
      </c>
      <c r="E196" s="21">
        <f>+E197</f>
        <v>5057306.5</v>
      </c>
      <c r="F196" s="4">
        <v>59493382</v>
      </c>
      <c r="G196" s="4">
        <v>61959929</v>
      </c>
      <c r="H196" s="4">
        <v>8116458.99</v>
      </c>
      <c r="I196" s="5">
        <v>13.642624972975987</v>
      </c>
      <c r="J196" s="24">
        <f t="shared" si="2"/>
        <v>160.48975853055376</v>
      </c>
      <c r="K196" s="24">
        <v>13.099529197330101</v>
      </c>
    </row>
    <row r="197" spans="1:11" ht="12">
      <c r="A197" s="10"/>
      <c r="B197" s="10"/>
      <c r="C197" s="7" t="s">
        <v>222</v>
      </c>
      <c r="D197" s="7" t="s">
        <v>88</v>
      </c>
      <c r="E197" s="20">
        <v>5057306.5</v>
      </c>
      <c r="F197" s="8">
        <v>59493382</v>
      </c>
      <c r="G197" s="8">
        <v>61959929</v>
      </c>
      <c r="H197" s="8">
        <v>8116458.99</v>
      </c>
      <c r="I197" s="9">
        <v>13.642624972975987</v>
      </c>
      <c r="J197" s="25">
        <f t="shared" si="2"/>
        <v>160.48975853055376</v>
      </c>
      <c r="K197" s="25">
        <v>13.099529197330101</v>
      </c>
    </row>
    <row r="198" spans="1:11" ht="12">
      <c r="A198" s="10"/>
      <c r="B198" s="6" t="s">
        <v>62</v>
      </c>
      <c r="D198" s="6" t="s">
        <v>63</v>
      </c>
      <c r="E198" s="21">
        <f>+E199</f>
        <v>330989.4</v>
      </c>
      <c r="F198" s="4">
        <v>9500000</v>
      </c>
      <c r="G198" s="4">
        <v>9500000</v>
      </c>
      <c r="H198" s="4">
        <v>3010759.4</v>
      </c>
      <c r="I198" s="5">
        <v>31.692204210526317</v>
      </c>
      <c r="J198" s="24">
        <f t="shared" si="2"/>
        <v>909.6241148508078</v>
      </c>
      <c r="K198" s="24">
        <v>31.692204210526317</v>
      </c>
    </row>
    <row r="199" spans="1:11" ht="12">
      <c r="A199" s="10"/>
      <c r="B199" s="10"/>
      <c r="C199" s="7" t="s">
        <v>223</v>
      </c>
      <c r="D199" s="7" t="s">
        <v>65</v>
      </c>
      <c r="E199" s="20">
        <v>330989.4</v>
      </c>
      <c r="F199" s="8">
        <v>9500000</v>
      </c>
      <c r="G199" s="8">
        <v>9500000</v>
      </c>
      <c r="H199" s="8">
        <v>3010759.4</v>
      </c>
      <c r="I199" s="9">
        <v>31.692204210526317</v>
      </c>
      <c r="J199" s="25">
        <f t="shared" si="2"/>
        <v>909.6241148508078</v>
      </c>
      <c r="K199" s="25">
        <v>31.692204210526317</v>
      </c>
    </row>
    <row r="200" spans="1:11" ht="12">
      <c r="A200" s="10"/>
      <c r="B200" s="6" t="s">
        <v>114</v>
      </c>
      <c r="D200" s="6" t="s">
        <v>115</v>
      </c>
      <c r="E200" s="21">
        <f>+E201</f>
        <v>949867.76</v>
      </c>
      <c r="F200" s="4">
        <v>43720026</v>
      </c>
      <c r="G200" s="4">
        <v>30661721</v>
      </c>
      <c r="H200" s="4">
        <v>19244710.27</v>
      </c>
      <c r="I200" s="5">
        <v>44.018066846529315</v>
      </c>
      <c r="J200" s="24">
        <f t="shared" si="2"/>
        <v>2026.0410006967707</v>
      </c>
      <c r="K200" s="24">
        <v>62.76461216902992</v>
      </c>
    </row>
    <row r="201" spans="1:11" ht="12">
      <c r="A201" s="10"/>
      <c r="B201" s="10"/>
      <c r="C201" s="7" t="s">
        <v>224</v>
      </c>
      <c r="D201" s="7" t="s">
        <v>434</v>
      </c>
      <c r="E201" s="20">
        <v>949867.76</v>
      </c>
      <c r="F201" s="8">
        <v>43720026</v>
      </c>
      <c r="G201" s="8">
        <v>30661721</v>
      </c>
      <c r="H201" s="8">
        <v>19244710.27</v>
      </c>
      <c r="I201" s="9">
        <v>44.018066846529315</v>
      </c>
      <c r="J201" s="25">
        <f t="shared" si="2"/>
        <v>2026.0410006967707</v>
      </c>
      <c r="K201" s="25">
        <v>62.76461216902992</v>
      </c>
    </row>
    <row r="202" spans="1:11" ht="12">
      <c r="A202" s="10"/>
      <c r="B202" s="10"/>
      <c r="C202" s="10"/>
      <c r="D202" s="10"/>
      <c r="E202" s="17"/>
      <c r="F202" s="10"/>
      <c r="G202" s="10"/>
      <c r="H202" s="10"/>
      <c r="I202" s="10"/>
      <c r="J202" s="26"/>
      <c r="K202" s="26"/>
    </row>
    <row r="203" spans="1:11" ht="12" hidden="1">
      <c r="A203" s="10"/>
      <c r="B203" s="10"/>
      <c r="C203" s="10"/>
      <c r="D203" s="10"/>
      <c r="E203" s="17"/>
      <c r="F203" s="10"/>
      <c r="G203" s="10"/>
      <c r="H203" s="10"/>
      <c r="I203" s="10"/>
      <c r="J203" s="26"/>
      <c r="K203" s="26"/>
    </row>
    <row r="204" spans="1:11" ht="12">
      <c r="A204" s="6" t="s">
        <v>225</v>
      </c>
      <c r="B204" s="10"/>
      <c r="C204" s="10"/>
      <c r="D204" s="6" t="s">
        <v>226</v>
      </c>
      <c r="E204" s="19">
        <f>+E205+E207+E209</f>
        <v>560310560.68</v>
      </c>
      <c r="F204" s="4">
        <v>1397836466.26</v>
      </c>
      <c r="G204" s="4">
        <v>1286844458</v>
      </c>
      <c r="H204" s="4">
        <v>629898115.36</v>
      </c>
      <c r="I204" s="5">
        <v>45.06236105324483</v>
      </c>
      <c r="J204" s="24">
        <f aca="true" t="shared" si="3" ref="J204:J267">+H204/E204*100</f>
        <v>112.41946155638183</v>
      </c>
      <c r="K204" s="24">
        <v>48.94904830526146</v>
      </c>
    </row>
    <row r="205" spans="1:11" ht="12">
      <c r="A205" s="10"/>
      <c r="B205" s="6" t="s">
        <v>79</v>
      </c>
      <c r="D205" s="6" t="s">
        <v>80</v>
      </c>
      <c r="E205" s="21">
        <f>+E206</f>
        <v>421740518.96</v>
      </c>
      <c r="F205" s="4">
        <v>652810000</v>
      </c>
      <c r="G205" s="4">
        <v>637810000</v>
      </c>
      <c r="H205" s="4">
        <v>480109487.35</v>
      </c>
      <c r="I205" s="5">
        <v>73.54505711462754</v>
      </c>
      <c r="J205" s="24">
        <f t="shared" si="3"/>
        <v>113.84001910320029</v>
      </c>
      <c r="K205" s="24">
        <v>75.27468797133943</v>
      </c>
    </row>
    <row r="206" spans="1:11" ht="12">
      <c r="A206" s="10"/>
      <c r="B206" s="10"/>
      <c r="C206" s="7" t="s">
        <v>227</v>
      </c>
      <c r="D206" s="7" t="s">
        <v>228</v>
      </c>
      <c r="E206" s="20">
        <v>421740518.96</v>
      </c>
      <c r="F206" s="8">
        <v>652810000</v>
      </c>
      <c r="G206" s="8">
        <v>637810000</v>
      </c>
      <c r="H206" s="8">
        <v>480109487.35</v>
      </c>
      <c r="I206" s="9">
        <v>73.54505711462754</v>
      </c>
      <c r="J206" s="25">
        <f t="shared" si="3"/>
        <v>113.84001910320029</v>
      </c>
      <c r="K206" s="25">
        <v>75.27468797133943</v>
      </c>
    </row>
    <row r="207" spans="1:11" ht="12">
      <c r="A207" s="10"/>
      <c r="B207" s="6" t="s">
        <v>85</v>
      </c>
      <c r="D207" s="6" t="s">
        <v>86</v>
      </c>
      <c r="E207" s="21">
        <f>+E208</f>
        <v>24077169.45</v>
      </c>
      <c r="F207" s="4">
        <v>118145886.26</v>
      </c>
      <c r="G207" s="4">
        <v>117461741</v>
      </c>
      <c r="H207" s="4">
        <v>26308190.4</v>
      </c>
      <c r="I207" s="5">
        <v>22.267546702476274</v>
      </c>
      <c r="J207" s="24">
        <f t="shared" si="3"/>
        <v>109.26612638015054</v>
      </c>
      <c r="K207" s="24">
        <v>22.397242009208767</v>
      </c>
    </row>
    <row r="208" spans="1:11" ht="12">
      <c r="A208" s="10"/>
      <c r="B208" s="10"/>
      <c r="C208" s="7" t="s">
        <v>229</v>
      </c>
      <c r="D208" s="7" t="s">
        <v>230</v>
      </c>
      <c r="E208" s="20">
        <v>24077169.45</v>
      </c>
      <c r="F208" s="8">
        <v>118145886.26</v>
      </c>
      <c r="G208" s="8">
        <v>117461741</v>
      </c>
      <c r="H208" s="8">
        <v>26308190.4</v>
      </c>
      <c r="I208" s="9">
        <v>22.267546702476274</v>
      </c>
      <c r="J208" s="25">
        <f t="shared" si="3"/>
        <v>109.26612638015054</v>
      </c>
      <c r="K208" s="25">
        <v>22.397242009208767</v>
      </c>
    </row>
    <row r="209" spans="1:11" ht="12">
      <c r="A209" s="10"/>
      <c r="B209" s="6" t="s">
        <v>114</v>
      </c>
      <c r="D209" s="6" t="s">
        <v>115</v>
      </c>
      <c r="E209" s="21">
        <f>+E210+E211</f>
        <v>114492872.27</v>
      </c>
      <c r="F209" s="4">
        <v>626880580</v>
      </c>
      <c r="G209" s="4">
        <v>531572717</v>
      </c>
      <c r="H209" s="4">
        <v>123480437.61</v>
      </c>
      <c r="I209" s="5">
        <v>19.697601353355054</v>
      </c>
      <c r="J209" s="24">
        <f t="shared" si="3"/>
        <v>107.84989070656319</v>
      </c>
      <c r="K209" s="24">
        <v>23.229265472253346</v>
      </c>
    </row>
    <row r="210" spans="1:11" ht="12">
      <c r="A210" s="10"/>
      <c r="B210" s="10"/>
      <c r="C210" s="7" t="s">
        <v>231</v>
      </c>
      <c r="D210" s="7" t="s">
        <v>435</v>
      </c>
      <c r="E210" s="20">
        <v>11143279.2</v>
      </c>
      <c r="F210" s="8">
        <v>363035300</v>
      </c>
      <c r="G210" s="8">
        <v>297835099</v>
      </c>
      <c r="H210" s="8">
        <v>52776610.01</v>
      </c>
      <c r="I210" s="9">
        <v>14.537597310784928</v>
      </c>
      <c r="J210" s="25">
        <f t="shared" si="3"/>
        <v>473.6183044754007</v>
      </c>
      <c r="K210" s="25">
        <v>17.720077380805947</v>
      </c>
    </row>
    <row r="211" spans="1:11" ht="12">
      <c r="A211" s="10"/>
      <c r="B211" s="10"/>
      <c r="C211" s="7" t="s">
        <v>232</v>
      </c>
      <c r="D211" s="7" t="s">
        <v>436</v>
      </c>
      <c r="E211" s="20">
        <v>103349593.07</v>
      </c>
      <c r="F211" s="8">
        <v>263845280</v>
      </c>
      <c r="G211" s="8">
        <v>233737618</v>
      </c>
      <c r="H211" s="8">
        <v>70703827.6</v>
      </c>
      <c r="I211" s="9">
        <v>26.797457813154736</v>
      </c>
      <c r="J211" s="25">
        <f t="shared" si="3"/>
        <v>68.41229413657332</v>
      </c>
      <c r="K211" s="25">
        <v>30.249229116384683</v>
      </c>
    </row>
    <row r="212" spans="1:11" ht="12">
      <c r="A212" s="10"/>
      <c r="B212" s="10"/>
      <c r="C212" s="10"/>
      <c r="D212" s="10"/>
      <c r="E212" s="17"/>
      <c r="F212" s="10"/>
      <c r="G212" s="10"/>
      <c r="H212" s="10"/>
      <c r="I212" s="10"/>
      <c r="J212" s="26"/>
      <c r="K212" s="26"/>
    </row>
    <row r="213" spans="1:11" ht="12" hidden="1">
      <c r="A213" s="10"/>
      <c r="B213" s="10"/>
      <c r="C213" s="10"/>
      <c r="D213" s="10"/>
      <c r="E213" s="17"/>
      <c r="F213" s="10"/>
      <c r="G213" s="10"/>
      <c r="H213" s="10"/>
      <c r="I213" s="10"/>
      <c r="J213" s="26"/>
      <c r="K213" s="26"/>
    </row>
    <row r="214" spans="1:11" ht="12">
      <c r="A214" s="6" t="s">
        <v>233</v>
      </c>
      <c r="B214" s="10"/>
      <c r="C214" s="10"/>
      <c r="D214" s="6" t="s">
        <v>234</v>
      </c>
      <c r="E214" s="19">
        <f>+E215+E217</f>
        <v>200828648.77</v>
      </c>
      <c r="F214" s="4">
        <v>367290500</v>
      </c>
      <c r="G214" s="4">
        <v>388754330</v>
      </c>
      <c r="H214" s="4">
        <v>186639898.45</v>
      </c>
      <c r="I214" s="5">
        <v>50.8153351230157</v>
      </c>
      <c r="J214" s="24">
        <f t="shared" si="3"/>
        <v>92.93489728338025</v>
      </c>
      <c r="K214" s="24">
        <v>48.009728521866236</v>
      </c>
    </row>
    <row r="215" spans="1:11" ht="12">
      <c r="A215" s="10"/>
      <c r="B215" s="6" t="s">
        <v>79</v>
      </c>
      <c r="D215" s="6" t="s">
        <v>80</v>
      </c>
      <c r="E215" s="21">
        <f>+E216</f>
        <v>200828648.77</v>
      </c>
      <c r="F215" s="4">
        <v>337700000</v>
      </c>
      <c r="G215" s="4">
        <v>359163830</v>
      </c>
      <c r="H215" s="4">
        <v>181363047.55</v>
      </c>
      <c r="I215" s="5">
        <v>53.705373867337876</v>
      </c>
      <c r="J215" s="24">
        <f t="shared" si="3"/>
        <v>90.30735836783273</v>
      </c>
      <c r="K215" s="24">
        <v>50.49591089113846</v>
      </c>
    </row>
    <row r="216" spans="1:11" ht="12">
      <c r="A216" s="10"/>
      <c r="B216" s="10"/>
      <c r="C216" s="7" t="s">
        <v>235</v>
      </c>
      <c r="D216" s="7" t="s">
        <v>236</v>
      </c>
      <c r="E216" s="20">
        <v>200828648.77</v>
      </c>
      <c r="F216" s="8">
        <v>337700000</v>
      </c>
      <c r="G216" s="8">
        <v>359163830</v>
      </c>
      <c r="H216" s="8">
        <v>181363047.55</v>
      </c>
      <c r="I216" s="9">
        <v>53.705373867337876</v>
      </c>
      <c r="J216" s="25">
        <f t="shared" si="3"/>
        <v>90.30735836783273</v>
      </c>
      <c r="K216" s="25">
        <v>50.49591089113846</v>
      </c>
    </row>
    <row r="217" spans="1:11" ht="12">
      <c r="A217" s="10"/>
      <c r="B217" s="6" t="s">
        <v>85</v>
      </c>
      <c r="D217" s="6" t="s">
        <v>86</v>
      </c>
      <c r="E217" s="21">
        <f>+E218</f>
        <v>0</v>
      </c>
      <c r="F217" s="4">
        <v>29590500</v>
      </c>
      <c r="G217" s="4">
        <v>29590500</v>
      </c>
      <c r="H217" s="4">
        <v>5276850.9</v>
      </c>
      <c r="I217" s="5">
        <v>17.83292239063213</v>
      </c>
      <c r="J217" s="24">
        <v>0</v>
      </c>
      <c r="K217" s="24">
        <v>17.83292239063213</v>
      </c>
    </row>
    <row r="218" spans="1:11" ht="12">
      <c r="A218" s="10"/>
      <c r="B218" s="10"/>
      <c r="C218" s="7" t="s">
        <v>237</v>
      </c>
      <c r="D218" s="7" t="s">
        <v>437</v>
      </c>
      <c r="E218" s="20">
        <v>0</v>
      </c>
      <c r="F218" s="8">
        <v>29590500</v>
      </c>
      <c r="G218" s="8">
        <v>29590500</v>
      </c>
      <c r="H218" s="8">
        <v>5276850.9</v>
      </c>
      <c r="I218" s="9">
        <v>17.83292239063213</v>
      </c>
      <c r="J218" s="25">
        <v>0</v>
      </c>
      <c r="K218" s="25">
        <v>17.83292239063213</v>
      </c>
    </row>
    <row r="219" spans="1:11" ht="12">
      <c r="A219" s="10"/>
      <c r="B219" s="10"/>
      <c r="C219" s="10"/>
      <c r="D219" s="10"/>
      <c r="E219" s="17"/>
      <c r="F219" s="10"/>
      <c r="G219" s="10"/>
      <c r="H219" s="10"/>
      <c r="I219" s="10"/>
      <c r="J219" s="26"/>
      <c r="K219" s="26"/>
    </row>
    <row r="220" spans="1:11" ht="12" hidden="1">
      <c r="A220" s="10"/>
      <c r="B220" s="10"/>
      <c r="C220" s="10"/>
      <c r="D220" s="10"/>
      <c r="E220" s="17"/>
      <c r="F220" s="10"/>
      <c r="G220" s="10"/>
      <c r="H220" s="10"/>
      <c r="I220" s="10"/>
      <c r="J220" s="26"/>
      <c r="K220" s="26"/>
    </row>
    <row r="221" spans="1:11" ht="12">
      <c r="A221" s="6" t="s">
        <v>238</v>
      </c>
      <c r="B221" s="10"/>
      <c r="C221" s="10"/>
      <c r="D221" s="6" t="s">
        <v>239</v>
      </c>
      <c r="E221" s="19">
        <f>+E222+E224+E226</f>
        <v>212616509.91</v>
      </c>
      <c r="F221" s="4">
        <v>618425479.7</v>
      </c>
      <c r="G221" s="4">
        <v>607596707</v>
      </c>
      <c r="H221" s="4">
        <v>267010859.89</v>
      </c>
      <c r="I221" s="5">
        <v>43.175915070563995</v>
      </c>
      <c r="J221" s="24">
        <f t="shared" si="3"/>
        <v>125.5833142981347</v>
      </c>
      <c r="K221" s="24">
        <v>43.94540931736814</v>
      </c>
    </row>
    <row r="222" spans="1:11" ht="12">
      <c r="A222" s="10"/>
      <c r="B222" s="6" t="s">
        <v>79</v>
      </c>
      <c r="D222" s="6" t="s">
        <v>80</v>
      </c>
      <c r="E222" s="21">
        <f>+E223</f>
        <v>129129988.96</v>
      </c>
      <c r="F222" s="4">
        <v>302299192.7</v>
      </c>
      <c r="G222" s="4">
        <v>324905171</v>
      </c>
      <c r="H222" s="4">
        <v>168215983.58</v>
      </c>
      <c r="I222" s="5">
        <v>55.64552854990142</v>
      </c>
      <c r="J222" s="24">
        <f t="shared" si="3"/>
        <v>130.26871986499395</v>
      </c>
      <c r="K222" s="24">
        <v>51.773870838146806</v>
      </c>
    </row>
    <row r="223" spans="1:11" ht="12">
      <c r="A223" s="10"/>
      <c r="B223" s="10"/>
      <c r="C223" s="7" t="s">
        <v>240</v>
      </c>
      <c r="D223" s="7" t="s">
        <v>241</v>
      </c>
      <c r="E223" s="20">
        <v>129129988.96</v>
      </c>
      <c r="F223" s="8">
        <v>302299192.7</v>
      </c>
      <c r="G223" s="8">
        <v>324905171</v>
      </c>
      <c r="H223" s="8">
        <v>168215983.58</v>
      </c>
      <c r="I223" s="9">
        <v>55.64552854990142</v>
      </c>
      <c r="J223" s="25">
        <f t="shared" si="3"/>
        <v>130.26871986499395</v>
      </c>
      <c r="K223" s="25">
        <v>51.773870838146806</v>
      </c>
    </row>
    <row r="224" spans="1:11" ht="12">
      <c r="A224" s="10"/>
      <c r="B224" s="6" t="s">
        <v>85</v>
      </c>
      <c r="D224" s="6" t="s">
        <v>86</v>
      </c>
      <c r="E224" s="21">
        <f>+E225</f>
        <v>2139203</v>
      </c>
      <c r="F224" s="4">
        <v>45320036</v>
      </c>
      <c r="G224" s="4">
        <v>45320036</v>
      </c>
      <c r="H224" s="4">
        <v>1312292.13</v>
      </c>
      <c r="I224" s="5">
        <v>2.8956114024269533</v>
      </c>
      <c r="J224" s="24">
        <f t="shared" si="3"/>
        <v>61.34490882819442</v>
      </c>
      <c r="K224" s="24">
        <v>2.8956114024269533</v>
      </c>
    </row>
    <row r="225" spans="1:11" ht="12">
      <c r="A225" s="10"/>
      <c r="B225" s="10"/>
      <c r="C225" s="7" t="s">
        <v>242</v>
      </c>
      <c r="D225" s="7" t="s">
        <v>243</v>
      </c>
      <c r="E225" s="20">
        <v>2139203</v>
      </c>
      <c r="F225" s="8">
        <v>45320036</v>
      </c>
      <c r="G225" s="8">
        <v>45320036</v>
      </c>
      <c r="H225" s="8">
        <v>1312292.13</v>
      </c>
      <c r="I225" s="9">
        <v>2.8956114024269533</v>
      </c>
      <c r="J225" s="25">
        <f t="shared" si="3"/>
        <v>61.34490882819442</v>
      </c>
      <c r="K225" s="25">
        <v>2.8956114024269533</v>
      </c>
    </row>
    <row r="226" spans="1:11" ht="12">
      <c r="A226" s="10"/>
      <c r="B226" s="6" t="s">
        <v>114</v>
      </c>
      <c r="D226" s="6" t="s">
        <v>115</v>
      </c>
      <c r="E226" s="21">
        <f>+E227+E228</f>
        <v>81347317.95</v>
      </c>
      <c r="F226" s="4">
        <v>270806251</v>
      </c>
      <c r="G226" s="4">
        <v>237371500</v>
      </c>
      <c r="H226" s="4">
        <v>97482584.18</v>
      </c>
      <c r="I226" s="5">
        <v>35.99716912738473</v>
      </c>
      <c r="J226" s="24">
        <f t="shared" si="3"/>
        <v>119.83503161089774</v>
      </c>
      <c r="K226" s="24">
        <v>41.067518290949</v>
      </c>
    </row>
    <row r="227" spans="1:11" ht="12">
      <c r="A227" s="10"/>
      <c r="B227" s="10"/>
      <c r="C227" s="7" t="s">
        <v>244</v>
      </c>
      <c r="D227" s="7" t="s">
        <v>245</v>
      </c>
      <c r="E227" s="20">
        <v>79708211.95</v>
      </c>
      <c r="F227" s="8">
        <v>230750000</v>
      </c>
      <c r="G227" s="8">
        <v>210750000</v>
      </c>
      <c r="H227" s="8">
        <v>93600914.44</v>
      </c>
      <c r="I227" s="9">
        <v>40.56377657204767</v>
      </c>
      <c r="J227" s="25">
        <f t="shared" si="3"/>
        <v>117.42944942575645</v>
      </c>
      <c r="K227" s="25">
        <v>44.41324528588375</v>
      </c>
    </row>
    <row r="228" spans="1:11" ht="12">
      <c r="A228" s="10"/>
      <c r="B228" s="10"/>
      <c r="C228" s="7" t="s">
        <v>246</v>
      </c>
      <c r="D228" s="7" t="s">
        <v>247</v>
      </c>
      <c r="E228" s="20">
        <v>1639106</v>
      </c>
      <c r="F228" s="8">
        <v>40056251</v>
      </c>
      <c r="G228" s="8">
        <v>26621500</v>
      </c>
      <c r="H228" s="8">
        <v>3881669.74</v>
      </c>
      <c r="I228" s="9">
        <v>9.690546776332113</v>
      </c>
      <c r="J228" s="25">
        <f t="shared" si="3"/>
        <v>236.81627301712035</v>
      </c>
      <c r="K228" s="25">
        <v>14.580958022650863</v>
      </c>
    </row>
    <row r="229" spans="1:11" ht="12">
      <c r="A229" s="10"/>
      <c r="B229" s="10"/>
      <c r="C229" s="10"/>
      <c r="D229" s="10"/>
      <c r="E229" s="17"/>
      <c r="F229" s="10"/>
      <c r="G229" s="10"/>
      <c r="H229" s="10"/>
      <c r="I229" s="10"/>
      <c r="J229" s="26"/>
      <c r="K229" s="26"/>
    </row>
    <row r="230" spans="1:11" ht="12" hidden="1">
      <c r="A230" s="10"/>
      <c r="B230" s="10"/>
      <c r="C230" s="10"/>
      <c r="D230" s="10"/>
      <c r="E230" s="17"/>
      <c r="F230" s="10"/>
      <c r="G230" s="10"/>
      <c r="H230" s="10"/>
      <c r="I230" s="10"/>
      <c r="J230" s="26"/>
      <c r="K230" s="26"/>
    </row>
    <row r="231" spans="1:11" ht="12">
      <c r="A231" s="6" t="s">
        <v>248</v>
      </c>
      <c r="B231" s="10"/>
      <c r="C231" s="10"/>
      <c r="D231" s="6" t="s">
        <v>249</v>
      </c>
      <c r="E231" s="19">
        <f>+E232</f>
        <v>245738323.65</v>
      </c>
      <c r="F231" s="4">
        <v>1258183352.41</v>
      </c>
      <c r="G231" s="4">
        <v>1354470556</v>
      </c>
      <c r="H231" s="4">
        <v>317962966.27</v>
      </c>
      <c r="I231" s="5">
        <v>25.27159222548563</v>
      </c>
      <c r="J231" s="24">
        <f t="shared" si="3"/>
        <v>129.3908746292532</v>
      </c>
      <c r="K231" s="24">
        <v>23.475074069458028</v>
      </c>
    </row>
    <row r="232" spans="1:11" ht="12">
      <c r="A232" s="10"/>
      <c r="B232" s="6" t="s">
        <v>114</v>
      </c>
      <c r="D232" s="6" t="s">
        <v>115</v>
      </c>
      <c r="E232" s="21">
        <f>+E233+E234</f>
        <v>245738323.65</v>
      </c>
      <c r="F232" s="4">
        <v>1258183352.41</v>
      </c>
      <c r="G232" s="4">
        <v>1354470556</v>
      </c>
      <c r="H232" s="4">
        <v>317962966.27</v>
      </c>
      <c r="I232" s="5">
        <v>25.27159222548563</v>
      </c>
      <c r="J232" s="24">
        <f t="shared" si="3"/>
        <v>129.3908746292532</v>
      </c>
      <c r="K232" s="24">
        <v>23.475074069458028</v>
      </c>
    </row>
    <row r="233" spans="1:11" ht="12">
      <c r="A233" s="10"/>
      <c r="B233" s="10"/>
      <c r="C233" s="7" t="s">
        <v>250</v>
      </c>
      <c r="D233" s="7" t="s">
        <v>251</v>
      </c>
      <c r="E233" s="20">
        <v>43567221.88</v>
      </c>
      <c r="F233" s="8">
        <v>349010163.5</v>
      </c>
      <c r="G233" s="8">
        <v>350925398</v>
      </c>
      <c r="H233" s="8">
        <v>43041330.59</v>
      </c>
      <c r="I233" s="9">
        <v>12.332400339968897</v>
      </c>
      <c r="J233" s="25">
        <f t="shared" si="3"/>
        <v>98.7929198436189</v>
      </c>
      <c r="K233" s="25">
        <v>12.265094186770716</v>
      </c>
    </row>
    <row r="234" spans="1:11" ht="12">
      <c r="A234" s="10"/>
      <c r="B234" s="10"/>
      <c r="C234" s="7" t="s">
        <v>252</v>
      </c>
      <c r="D234" s="7" t="s">
        <v>253</v>
      </c>
      <c r="E234" s="20">
        <v>202171101.77</v>
      </c>
      <c r="F234" s="8">
        <v>909173188.91</v>
      </c>
      <c r="G234" s="8">
        <v>1003545158</v>
      </c>
      <c r="H234" s="8">
        <v>274921635.68</v>
      </c>
      <c r="I234" s="9">
        <v>30.238643091708546</v>
      </c>
      <c r="J234" s="25">
        <f t="shared" si="3"/>
        <v>135.98463542666184</v>
      </c>
      <c r="K234" s="25">
        <v>27.395043809279183</v>
      </c>
    </row>
    <row r="235" spans="1:11" ht="12">
      <c r="A235" s="10"/>
      <c r="B235" s="10"/>
      <c r="C235" s="10"/>
      <c r="D235" s="10"/>
      <c r="E235" s="17"/>
      <c r="F235" s="10"/>
      <c r="G235" s="10"/>
      <c r="H235" s="10"/>
      <c r="I235" s="10"/>
      <c r="J235" s="26"/>
      <c r="K235" s="26"/>
    </row>
    <row r="236" spans="1:11" ht="12">
      <c r="A236" s="10"/>
      <c r="B236" s="10"/>
      <c r="C236" s="10"/>
      <c r="D236" s="10"/>
      <c r="E236" s="17"/>
      <c r="F236" s="10"/>
      <c r="G236" s="10"/>
      <c r="H236" s="10"/>
      <c r="I236" s="10"/>
      <c r="J236" s="26"/>
      <c r="K236" s="26"/>
    </row>
    <row r="237" spans="1:11" ht="12">
      <c r="A237" s="6" t="s">
        <v>254</v>
      </c>
      <c r="B237" s="10"/>
      <c r="C237" s="10"/>
      <c r="D237" s="6" t="s">
        <v>255</v>
      </c>
      <c r="E237" s="19">
        <f>+E238</f>
        <v>123332825.2</v>
      </c>
      <c r="F237" s="4">
        <v>126600000</v>
      </c>
      <c r="G237" s="4">
        <v>122925151</v>
      </c>
      <c r="H237" s="4">
        <v>30080344.56</v>
      </c>
      <c r="I237" s="5">
        <v>23.760145781990524</v>
      </c>
      <c r="J237" s="24">
        <f t="shared" si="3"/>
        <v>24.389569047186637</v>
      </c>
      <c r="K237" s="24">
        <v>24.470455651504547</v>
      </c>
    </row>
    <row r="238" spans="1:11" ht="12">
      <c r="A238" s="10"/>
      <c r="B238" s="6" t="s">
        <v>114</v>
      </c>
      <c r="D238" s="6" t="s">
        <v>115</v>
      </c>
      <c r="E238" s="21">
        <f>+E239</f>
        <v>123332825.2</v>
      </c>
      <c r="F238" s="4">
        <v>126600000</v>
      </c>
      <c r="G238" s="4">
        <v>122925151</v>
      </c>
      <c r="H238" s="4">
        <v>30080344.56</v>
      </c>
      <c r="I238" s="5">
        <v>23.760145781990524</v>
      </c>
      <c r="J238" s="24">
        <f t="shared" si="3"/>
        <v>24.389569047186637</v>
      </c>
      <c r="K238" s="24">
        <v>24.470455651504547</v>
      </c>
    </row>
    <row r="239" spans="1:11" ht="12">
      <c r="A239" s="10"/>
      <c r="B239" s="10"/>
      <c r="C239" s="7" t="s">
        <v>256</v>
      </c>
      <c r="D239" s="7" t="s">
        <v>257</v>
      </c>
      <c r="E239" s="20">
        <v>123332825.2</v>
      </c>
      <c r="F239" s="8">
        <v>126600000</v>
      </c>
      <c r="G239" s="8">
        <v>122925151</v>
      </c>
      <c r="H239" s="8">
        <v>30080344.56</v>
      </c>
      <c r="I239" s="9">
        <v>23.760145781990524</v>
      </c>
      <c r="J239" s="25">
        <f t="shared" si="3"/>
        <v>24.389569047186637</v>
      </c>
      <c r="K239" s="25">
        <v>24.470455651504547</v>
      </c>
    </row>
    <row r="240" spans="1:11" ht="12">
      <c r="A240" s="10"/>
      <c r="B240" s="10"/>
      <c r="C240" s="10"/>
      <c r="D240" s="10"/>
      <c r="E240" s="17"/>
      <c r="F240" s="10"/>
      <c r="G240" s="10"/>
      <c r="H240" s="10"/>
      <c r="I240" s="10"/>
      <c r="J240" s="26"/>
      <c r="K240" s="26"/>
    </row>
    <row r="241" spans="1:11" ht="12" hidden="1">
      <c r="A241" s="10"/>
      <c r="B241" s="10"/>
      <c r="C241" s="10"/>
      <c r="D241" s="10"/>
      <c r="E241" s="17"/>
      <c r="F241" s="10"/>
      <c r="G241" s="10"/>
      <c r="H241" s="10"/>
      <c r="I241" s="10"/>
      <c r="J241" s="26"/>
      <c r="K241" s="26"/>
    </row>
    <row r="242" spans="1:11" ht="12">
      <c r="A242" s="6" t="s">
        <v>258</v>
      </c>
      <c r="B242" s="10"/>
      <c r="C242" s="10"/>
      <c r="D242" s="6" t="s">
        <v>259</v>
      </c>
      <c r="E242" s="19">
        <f>+E243</f>
        <v>15199512.2</v>
      </c>
      <c r="F242" s="4">
        <v>438000000</v>
      </c>
      <c r="G242" s="4">
        <v>438267300</v>
      </c>
      <c r="H242" s="4">
        <v>160691246.9</v>
      </c>
      <c r="I242" s="5">
        <v>36.68749929223745</v>
      </c>
      <c r="J242" s="24">
        <f t="shared" si="3"/>
        <v>1057.213184117843</v>
      </c>
      <c r="K242" s="24">
        <v>36.66512352164992</v>
      </c>
    </row>
    <row r="243" spans="1:11" ht="12">
      <c r="A243" s="10"/>
      <c r="B243" s="6" t="s">
        <v>114</v>
      </c>
      <c r="D243" s="6" t="s">
        <v>115</v>
      </c>
      <c r="E243" s="21">
        <f>+E244</f>
        <v>15199512.2</v>
      </c>
      <c r="F243" s="4">
        <v>438000000</v>
      </c>
      <c r="G243" s="4">
        <v>438267300</v>
      </c>
      <c r="H243" s="4">
        <v>160691246.9</v>
      </c>
      <c r="I243" s="5">
        <v>36.68749929223745</v>
      </c>
      <c r="J243" s="24">
        <f t="shared" si="3"/>
        <v>1057.213184117843</v>
      </c>
      <c r="K243" s="24">
        <v>36.66512352164992</v>
      </c>
    </row>
    <row r="244" spans="1:11" ht="12">
      <c r="A244" s="10"/>
      <c r="B244" s="10"/>
      <c r="C244" s="7" t="s">
        <v>260</v>
      </c>
      <c r="D244" s="7" t="s">
        <v>261</v>
      </c>
      <c r="E244" s="20">
        <v>15199512.2</v>
      </c>
      <c r="F244" s="8">
        <v>438000000</v>
      </c>
      <c r="G244" s="8">
        <v>438267300</v>
      </c>
      <c r="H244" s="8">
        <v>160691246.9</v>
      </c>
      <c r="I244" s="9">
        <v>36.68749929223745</v>
      </c>
      <c r="J244" s="25">
        <f t="shared" si="3"/>
        <v>1057.213184117843</v>
      </c>
      <c r="K244" s="25">
        <v>36.66512352164992</v>
      </c>
    </row>
    <row r="245" spans="1:11" ht="12">
      <c r="A245" s="10"/>
      <c r="B245" s="10"/>
      <c r="C245" s="10"/>
      <c r="D245" s="10"/>
      <c r="E245" s="17"/>
      <c r="F245" s="10"/>
      <c r="G245" s="10"/>
      <c r="H245" s="10"/>
      <c r="I245" s="10"/>
      <c r="J245" s="26"/>
      <c r="K245" s="26"/>
    </row>
    <row r="246" spans="1:11" ht="12" hidden="1">
      <c r="A246" s="10"/>
      <c r="B246" s="10"/>
      <c r="C246" s="10"/>
      <c r="D246" s="10"/>
      <c r="E246" s="17"/>
      <c r="F246" s="10"/>
      <c r="G246" s="10"/>
      <c r="H246" s="10"/>
      <c r="I246" s="10"/>
      <c r="J246" s="26"/>
      <c r="K246" s="26"/>
    </row>
    <row r="247" spans="1:11" ht="12">
      <c r="A247" s="6" t="s">
        <v>262</v>
      </c>
      <c r="B247" s="10"/>
      <c r="C247" s="10"/>
      <c r="D247" s="6" t="s">
        <v>263</v>
      </c>
      <c r="E247" s="19">
        <f>+E248</f>
        <v>154319156.32</v>
      </c>
      <c r="F247" s="4">
        <v>643309992.74</v>
      </c>
      <c r="G247" s="4">
        <v>640359400</v>
      </c>
      <c r="H247" s="4">
        <v>94109682.97</v>
      </c>
      <c r="I247" s="5">
        <v>14.628978879865674</v>
      </c>
      <c r="J247" s="24">
        <f t="shared" si="3"/>
        <v>60.98379826212362</v>
      </c>
      <c r="K247" s="24">
        <v>14.696385025346704</v>
      </c>
    </row>
    <row r="248" spans="1:11" ht="12">
      <c r="A248" s="10"/>
      <c r="B248" s="6" t="s">
        <v>114</v>
      </c>
      <c r="D248" s="6" t="s">
        <v>115</v>
      </c>
      <c r="E248" s="21">
        <f>+E249+E250</f>
        <v>154319156.32</v>
      </c>
      <c r="F248" s="4">
        <v>643309992.74</v>
      </c>
      <c r="G248" s="4">
        <v>640359400</v>
      </c>
      <c r="H248" s="4">
        <v>94109682.97</v>
      </c>
      <c r="I248" s="5">
        <v>14.628978879865674</v>
      </c>
      <c r="J248" s="24">
        <f t="shared" si="3"/>
        <v>60.98379826212362</v>
      </c>
      <c r="K248" s="24">
        <v>14.696385025346704</v>
      </c>
    </row>
    <row r="249" spans="1:11" ht="12">
      <c r="A249" s="10"/>
      <c r="B249" s="10"/>
      <c r="C249" s="7" t="s">
        <v>264</v>
      </c>
      <c r="D249" s="7" t="s">
        <v>265</v>
      </c>
      <c r="E249" s="20">
        <v>5061636.9</v>
      </c>
      <c r="F249" s="8">
        <v>5810610</v>
      </c>
      <c r="G249" s="8">
        <v>30250000</v>
      </c>
      <c r="H249" s="8">
        <v>2056632.8</v>
      </c>
      <c r="I249" s="9">
        <v>35.394438793861575</v>
      </c>
      <c r="J249" s="25">
        <f t="shared" si="3"/>
        <v>40.63177269787961</v>
      </c>
      <c r="K249" s="25">
        <v>6.798786115702479</v>
      </c>
    </row>
    <row r="250" spans="1:11" ht="12">
      <c r="A250" s="10"/>
      <c r="B250" s="10"/>
      <c r="C250" s="7" t="s">
        <v>266</v>
      </c>
      <c r="D250" s="7" t="s">
        <v>267</v>
      </c>
      <c r="E250" s="20">
        <v>149257519.42</v>
      </c>
      <c r="F250" s="8">
        <v>637499382.74</v>
      </c>
      <c r="G250" s="8">
        <v>610109400</v>
      </c>
      <c r="H250" s="8">
        <v>92053050.17</v>
      </c>
      <c r="I250" s="9">
        <v>14.439708125575276</v>
      </c>
      <c r="J250" s="25">
        <f t="shared" si="3"/>
        <v>61.67397832129938</v>
      </c>
      <c r="K250" s="25">
        <v>15.087958023593801</v>
      </c>
    </row>
    <row r="251" spans="1:11" ht="12">
      <c r="A251" s="10"/>
      <c r="B251" s="10"/>
      <c r="C251" s="10"/>
      <c r="D251" s="10"/>
      <c r="E251" s="17"/>
      <c r="F251" s="10"/>
      <c r="G251" s="10"/>
      <c r="H251" s="10"/>
      <c r="I251" s="10"/>
      <c r="J251" s="26"/>
      <c r="K251" s="26"/>
    </row>
    <row r="252" spans="1:11" ht="12" hidden="1">
      <c r="A252" s="10"/>
      <c r="B252" s="10"/>
      <c r="C252" s="10"/>
      <c r="D252" s="10"/>
      <c r="E252" s="17"/>
      <c r="F252" s="10"/>
      <c r="G252" s="10"/>
      <c r="H252" s="10"/>
      <c r="I252" s="10"/>
      <c r="J252" s="26"/>
      <c r="K252" s="26"/>
    </row>
    <row r="253" spans="1:11" ht="12">
      <c r="A253" s="6" t="s">
        <v>268</v>
      </c>
      <c r="B253" s="10"/>
      <c r="C253" s="10"/>
      <c r="D253" s="6" t="s">
        <v>269</v>
      </c>
      <c r="E253" s="19">
        <f>+E254</f>
        <v>0</v>
      </c>
      <c r="F253" s="4">
        <v>105000000</v>
      </c>
      <c r="G253" s="4">
        <v>77700000</v>
      </c>
      <c r="H253" s="4">
        <v>0</v>
      </c>
      <c r="I253" s="5">
        <v>0</v>
      </c>
      <c r="J253" s="24">
        <v>0</v>
      </c>
      <c r="K253" s="24">
        <v>0</v>
      </c>
    </row>
    <row r="254" spans="1:11" ht="12">
      <c r="A254" s="10"/>
      <c r="B254" s="6" t="s">
        <v>114</v>
      </c>
      <c r="D254" s="6" t="s">
        <v>115</v>
      </c>
      <c r="E254" s="21">
        <f>+E255</f>
        <v>0</v>
      </c>
      <c r="F254" s="4">
        <v>105000000</v>
      </c>
      <c r="G254" s="4">
        <v>77700000</v>
      </c>
      <c r="H254" s="4">
        <v>0</v>
      </c>
      <c r="I254" s="5">
        <v>0</v>
      </c>
      <c r="J254" s="24">
        <v>0</v>
      </c>
      <c r="K254" s="24">
        <v>0</v>
      </c>
    </row>
    <row r="255" spans="1:11" ht="12">
      <c r="A255" s="10"/>
      <c r="B255" s="10"/>
      <c r="C255" s="7" t="s">
        <v>270</v>
      </c>
      <c r="D255" s="7" t="s">
        <v>271</v>
      </c>
      <c r="E255" s="20">
        <v>0</v>
      </c>
      <c r="F255" s="8">
        <v>105000000</v>
      </c>
      <c r="G255" s="8">
        <v>77700000</v>
      </c>
      <c r="H255" s="8">
        <v>0</v>
      </c>
      <c r="I255" s="9">
        <v>0</v>
      </c>
      <c r="J255" s="25">
        <v>0</v>
      </c>
      <c r="K255" s="25">
        <v>0</v>
      </c>
    </row>
    <row r="256" spans="1:11" ht="12">
      <c r="A256" s="10"/>
      <c r="B256" s="10"/>
      <c r="C256" s="10"/>
      <c r="D256" s="10"/>
      <c r="E256" s="17"/>
      <c r="F256" s="10"/>
      <c r="G256" s="10"/>
      <c r="H256" s="10"/>
      <c r="I256" s="10"/>
      <c r="J256" s="26"/>
      <c r="K256" s="26"/>
    </row>
    <row r="257" spans="1:11" ht="12">
      <c r="A257" s="10"/>
      <c r="B257" s="10"/>
      <c r="C257" s="10"/>
      <c r="D257" s="10"/>
      <c r="E257" s="17"/>
      <c r="F257" s="10"/>
      <c r="G257" s="10"/>
      <c r="H257" s="10"/>
      <c r="I257" s="10"/>
      <c r="J257" s="26"/>
      <c r="K257" s="26"/>
    </row>
    <row r="258" spans="1:11" ht="12">
      <c r="A258" s="6" t="s">
        <v>272</v>
      </c>
      <c r="B258" s="10"/>
      <c r="C258" s="10"/>
      <c r="D258" s="6" t="s">
        <v>417</v>
      </c>
      <c r="E258" s="19">
        <f>+E259+E262</f>
        <v>37770385.379999995</v>
      </c>
      <c r="F258" s="4">
        <v>162497125</v>
      </c>
      <c r="G258" s="4">
        <v>159483631</v>
      </c>
      <c r="H258" s="4">
        <v>39073373.2</v>
      </c>
      <c r="I258" s="5">
        <v>24.045578160228988</v>
      </c>
      <c r="J258" s="24">
        <f t="shared" si="3"/>
        <v>103.44976045886457</v>
      </c>
      <c r="K258" s="24">
        <v>24.499927017588405</v>
      </c>
    </row>
    <row r="259" spans="1:11" ht="12">
      <c r="A259" s="10"/>
      <c r="B259" s="6" t="s">
        <v>14</v>
      </c>
      <c r="D259" s="6" t="s">
        <v>15</v>
      </c>
      <c r="E259" s="21">
        <f>+E260+E261</f>
        <v>17797349.07</v>
      </c>
      <c r="F259" s="4">
        <v>43865250</v>
      </c>
      <c r="G259" s="4">
        <v>43326300</v>
      </c>
      <c r="H259" s="4">
        <v>20963619.65</v>
      </c>
      <c r="I259" s="5">
        <v>47.79094989769806</v>
      </c>
      <c r="J259" s="24">
        <f t="shared" si="3"/>
        <v>117.79068650924651</v>
      </c>
      <c r="K259" s="24">
        <v>48.385437136335206</v>
      </c>
    </row>
    <row r="260" spans="1:11" ht="12">
      <c r="A260" s="10"/>
      <c r="B260" s="10"/>
      <c r="C260" s="7" t="s">
        <v>273</v>
      </c>
      <c r="D260" s="7" t="s">
        <v>17</v>
      </c>
      <c r="E260" s="20">
        <v>16535910.3</v>
      </c>
      <c r="F260" s="8">
        <v>37855250</v>
      </c>
      <c r="G260" s="8">
        <v>37316300</v>
      </c>
      <c r="H260" s="8">
        <v>18582627.1</v>
      </c>
      <c r="I260" s="9">
        <v>49.08863922441405</v>
      </c>
      <c r="J260" s="25">
        <f t="shared" si="3"/>
        <v>112.37740628043925</v>
      </c>
      <c r="K260" s="25">
        <v>49.797614179326466</v>
      </c>
    </row>
    <row r="261" spans="1:11" ht="12">
      <c r="A261" s="10"/>
      <c r="B261" s="10"/>
      <c r="C261" s="7" t="s">
        <v>274</v>
      </c>
      <c r="D261" s="7" t="s">
        <v>19</v>
      </c>
      <c r="E261" s="20">
        <v>1261438.77</v>
      </c>
      <c r="F261" s="8">
        <v>6010000</v>
      </c>
      <c r="G261" s="8">
        <v>6010000</v>
      </c>
      <c r="H261" s="8">
        <v>2380992.55</v>
      </c>
      <c r="I261" s="9">
        <v>39.61718053244592</v>
      </c>
      <c r="J261" s="25">
        <f t="shared" si="3"/>
        <v>188.75213023617465</v>
      </c>
      <c r="K261" s="25">
        <v>39.61718053244592</v>
      </c>
    </row>
    <row r="262" spans="1:11" ht="12">
      <c r="A262" s="10"/>
      <c r="B262" s="6" t="s">
        <v>20</v>
      </c>
      <c r="D262" s="6" t="s">
        <v>21</v>
      </c>
      <c r="E262" s="21">
        <f>+E263+E264+E265</f>
        <v>19973036.31</v>
      </c>
      <c r="F262" s="4">
        <v>118631875</v>
      </c>
      <c r="G262" s="4">
        <v>116157331</v>
      </c>
      <c r="H262" s="4">
        <v>18109753.55</v>
      </c>
      <c r="I262" s="5">
        <v>15.265503938127926</v>
      </c>
      <c r="J262" s="24">
        <f t="shared" si="3"/>
        <v>90.67100899893174</v>
      </c>
      <c r="K262" s="24">
        <v>15.59071080068119</v>
      </c>
    </row>
    <row r="263" spans="1:11" ht="12">
      <c r="A263" s="10"/>
      <c r="B263" s="10"/>
      <c r="C263" s="7" t="s">
        <v>275</v>
      </c>
      <c r="D263" s="7" t="s">
        <v>276</v>
      </c>
      <c r="E263" s="20">
        <v>9448499.2</v>
      </c>
      <c r="F263" s="8">
        <v>13248275</v>
      </c>
      <c r="G263" s="8">
        <v>13761188</v>
      </c>
      <c r="H263" s="8">
        <v>3917534.39</v>
      </c>
      <c r="I263" s="9">
        <v>29.570146981399468</v>
      </c>
      <c r="J263" s="25">
        <f t="shared" si="3"/>
        <v>41.46197514627509</v>
      </c>
      <c r="K263" s="25">
        <v>28.46799556840587</v>
      </c>
    </row>
    <row r="264" spans="1:11" ht="12">
      <c r="A264" s="10"/>
      <c r="B264" s="10"/>
      <c r="C264" s="7" t="s">
        <v>277</v>
      </c>
      <c r="D264" s="7" t="s">
        <v>278</v>
      </c>
      <c r="E264" s="20">
        <v>4110325.61</v>
      </c>
      <c r="F264" s="8">
        <v>70645100</v>
      </c>
      <c r="G264" s="8">
        <v>68859050</v>
      </c>
      <c r="H264" s="8">
        <v>1369493.65</v>
      </c>
      <c r="I264" s="9">
        <v>1.9385543371019365</v>
      </c>
      <c r="J264" s="25">
        <f t="shared" si="3"/>
        <v>33.318373772339655</v>
      </c>
      <c r="K264" s="25">
        <v>1.9888361079625698</v>
      </c>
    </row>
    <row r="265" spans="1:11" ht="12">
      <c r="A265" s="10"/>
      <c r="B265" s="10"/>
      <c r="C265" s="7" t="s">
        <v>279</v>
      </c>
      <c r="D265" s="7" t="s">
        <v>280</v>
      </c>
      <c r="E265" s="20">
        <v>6414211.5</v>
      </c>
      <c r="F265" s="8">
        <v>34738500</v>
      </c>
      <c r="G265" s="8">
        <v>33537093</v>
      </c>
      <c r="H265" s="8">
        <v>12822725.51</v>
      </c>
      <c r="I265" s="9">
        <v>36.912145055198124</v>
      </c>
      <c r="J265" s="25">
        <f t="shared" si="3"/>
        <v>199.91117396113302</v>
      </c>
      <c r="K265" s="25">
        <v>38.23445732162892</v>
      </c>
    </row>
    <row r="266" spans="1:11" ht="12">
      <c r="A266" s="10"/>
      <c r="B266" s="10"/>
      <c r="C266" s="10"/>
      <c r="D266" s="10"/>
      <c r="E266" s="17"/>
      <c r="F266" s="10"/>
      <c r="G266" s="10"/>
      <c r="H266" s="10"/>
      <c r="I266" s="10"/>
      <c r="J266" s="26"/>
      <c r="K266" s="26"/>
    </row>
    <row r="267" spans="1:11" s="15" customFormat="1" ht="12">
      <c r="A267" s="16">
        <v>10</v>
      </c>
      <c r="B267" s="14"/>
      <c r="C267" s="14"/>
      <c r="D267" s="14" t="s">
        <v>418</v>
      </c>
      <c r="E267" s="21">
        <f>+E269+E275</f>
        <v>240017083.26</v>
      </c>
      <c r="F267" s="21">
        <f>+F269+F275</f>
        <v>751223221</v>
      </c>
      <c r="G267" s="21">
        <f>+G269+G275</f>
        <v>775403151</v>
      </c>
      <c r="H267" s="21">
        <f>+H269+H275</f>
        <v>268338358.57</v>
      </c>
      <c r="I267" s="14"/>
      <c r="J267" s="27">
        <f t="shared" si="3"/>
        <v>111.7996914741776</v>
      </c>
      <c r="K267" s="27">
        <f>+H267/G267*100</f>
        <v>34.6063023117635</v>
      </c>
    </row>
    <row r="268" spans="1:11" ht="12">
      <c r="A268" s="10"/>
      <c r="B268" s="10"/>
      <c r="C268" s="10"/>
      <c r="D268" s="10"/>
      <c r="E268" s="17"/>
      <c r="F268" s="10"/>
      <c r="G268" s="10"/>
      <c r="H268" s="10"/>
      <c r="I268" s="10"/>
      <c r="J268" s="26"/>
      <c r="K268" s="26"/>
    </row>
    <row r="269" spans="1:11" ht="12">
      <c r="A269" s="6" t="s">
        <v>281</v>
      </c>
      <c r="B269" s="10"/>
      <c r="C269" s="10"/>
      <c r="D269" s="6" t="s">
        <v>282</v>
      </c>
      <c r="E269" s="19">
        <f>+E270</f>
        <v>11280567.66</v>
      </c>
      <c r="F269" s="4">
        <v>25980130</v>
      </c>
      <c r="G269" s="4">
        <v>26218900</v>
      </c>
      <c r="H269" s="4">
        <v>13089772.97</v>
      </c>
      <c r="I269" s="5">
        <v>50.38378549299022</v>
      </c>
      <c r="J269" s="24">
        <f aca="true" t="shared" si="4" ref="J269:J330">+H269/E269*100</f>
        <v>116.03824705041484</v>
      </c>
      <c r="K269" s="24">
        <v>49.924950970483124</v>
      </c>
    </row>
    <row r="270" spans="1:11" ht="12">
      <c r="A270" s="10"/>
      <c r="B270" s="6" t="s">
        <v>14</v>
      </c>
      <c r="D270" s="6" t="s">
        <v>15</v>
      </c>
      <c r="E270" s="21">
        <f>+E271+E272</f>
        <v>11280567.66</v>
      </c>
      <c r="F270" s="4">
        <v>25980130</v>
      </c>
      <c r="G270" s="4">
        <v>26218900</v>
      </c>
      <c r="H270" s="4">
        <v>13089772.97</v>
      </c>
      <c r="I270" s="5">
        <v>50.38378549299022</v>
      </c>
      <c r="J270" s="24">
        <f t="shared" si="4"/>
        <v>116.03824705041484</v>
      </c>
      <c r="K270" s="24">
        <v>49.924950970483124</v>
      </c>
    </row>
    <row r="271" spans="1:11" ht="12">
      <c r="A271" s="10"/>
      <c r="B271" s="10"/>
      <c r="C271" s="7" t="s">
        <v>283</v>
      </c>
      <c r="D271" s="7" t="s">
        <v>17</v>
      </c>
      <c r="E271" s="20">
        <v>10434188.7</v>
      </c>
      <c r="F271" s="8">
        <v>23744730</v>
      </c>
      <c r="G271" s="8">
        <v>23983500</v>
      </c>
      <c r="H271" s="8">
        <v>12195756.7</v>
      </c>
      <c r="I271" s="9">
        <v>51.36195147302159</v>
      </c>
      <c r="J271" s="25">
        <f t="shared" si="4"/>
        <v>116.88265423070219</v>
      </c>
      <c r="K271" s="25">
        <v>50.85061271290679</v>
      </c>
    </row>
    <row r="272" spans="1:11" ht="12">
      <c r="A272" s="10"/>
      <c r="B272" s="10"/>
      <c r="C272" s="7" t="s">
        <v>284</v>
      </c>
      <c r="D272" s="7" t="s">
        <v>19</v>
      </c>
      <c r="E272" s="20">
        <v>846378.96</v>
      </c>
      <c r="F272" s="8">
        <v>2235400</v>
      </c>
      <c r="G272" s="8">
        <v>2235400</v>
      </c>
      <c r="H272" s="8">
        <v>894016.27</v>
      </c>
      <c r="I272" s="9">
        <v>39.993570278249976</v>
      </c>
      <c r="J272" s="25">
        <f t="shared" si="4"/>
        <v>105.62836651799567</v>
      </c>
      <c r="K272" s="25">
        <v>39.993570278249976</v>
      </c>
    </row>
    <row r="273" spans="1:11" ht="12">
      <c r="A273" s="10"/>
      <c r="B273" s="10"/>
      <c r="C273" s="10"/>
      <c r="D273" s="10"/>
      <c r="E273" s="17"/>
      <c r="F273" s="10"/>
      <c r="G273" s="10"/>
      <c r="H273" s="10"/>
      <c r="I273" s="10"/>
      <c r="J273" s="26"/>
      <c r="K273" s="26"/>
    </row>
    <row r="274" spans="1:11" ht="12" hidden="1">
      <c r="A274" s="10"/>
      <c r="B274" s="10"/>
      <c r="C274" s="10"/>
      <c r="D274" s="10"/>
      <c r="E274" s="17"/>
      <c r="F274" s="10"/>
      <c r="G274" s="10"/>
      <c r="H274" s="10"/>
      <c r="I274" s="10"/>
      <c r="J274" s="26"/>
      <c r="K274" s="26"/>
    </row>
    <row r="275" spans="1:11" ht="12">
      <c r="A275" s="6" t="s">
        <v>285</v>
      </c>
      <c r="B275" s="10"/>
      <c r="C275" s="10"/>
      <c r="D275" s="6" t="s">
        <v>286</v>
      </c>
      <c r="E275" s="19">
        <f>+E276+E281+E283+E290</f>
        <v>228736515.6</v>
      </c>
      <c r="F275" s="4">
        <v>725243091</v>
      </c>
      <c r="G275" s="4">
        <v>749184251</v>
      </c>
      <c r="H275" s="4">
        <v>255248585.6</v>
      </c>
      <c r="I275" s="5">
        <v>35.194900684686424</v>
      </c>
      <c r="J275" s="24">
        <f t="shared" si="4"/>
        <v>111.59065920474309</v>
      </c>
      <c r="K275" s="24">
        <v>34.07020172398151</v>
      </c>
    </row>
    <row r="276" spans="1:11" ht="12">
      <c r="A276" s="10"/>
      <c r="B276" s="6" t="s">
        <v>79</v>
      </c>
      <c r="D276" s="6" t="s">
        <v>80</v>
      </c>
      <c r="E276" s="21">
        <f>+E277+E278+E279+E280</f>
        <v>217281274</v>
      </c>
      <c r="F276" s="4">
        <v>454532181</v>
      </c>
      <c r="G276" s="4">
        <v>454532181</v>
      </c>
      <c r="H276" s="4">
        <v>228687190</v>
      </c>
      <c r="I276" s="5">
        <v>50.312651019972556</v>
      </c>
      <c r="J276" s="24">
        <f t="shared" si="4"/>
        <v>105.24937827822198</v>
      </c>
      <c r="K276" s="24">
        <v>50.312651019972556</v>
      </c>
    </row>
    <row r="277" spans="1:11" ht="12">
      <c r="A277" s="10"/>
      <c r="B277" s="10"/>
      <c r="C277" s="7" t="s">
        <v>287</v>
      </c>
      <c r="D277" s="7" t="s">
        <v>288</v>
      </c>
      <c r="E277" s="20">
        <v>60825936</v>
      </c>
      <c r="F277" s="8">
        <v>129755718</v>
      </c>
      <c r="G277" s="8">
        <v>129755718</v>
      </c>
      <c r="H277" s="8">
        <v>66612859</v>
      </c>
      <c r="I277" s="9">
        <v>51.33712797150103</v>
      </c>
      <c r="J277" s="25">
        <f t="shared" si="4"/>
        <v>109.51390702808092</v>
      </c>
      <c r="K277" s="25">
        <v>51.33712797150103</v>
      </c>
    </row>
    <row r="278" spans="1:11" ht="12">
      <c r="A278" s="10"/>
      <c r="B278" s="10"/>
      <c r="C278" s="7" t="s">
        <v>289</v>
      </c>
      <c r="D278" s="7" t="s">
        <v>290</v>
      </c>
      <c r="E278" s="20">
        <v>122749838</v>
      </c>
      <c r="F278" s="8">
        <v>242417200</v>
      </c>
      <c r="G278" s="8">
        <v>242417200</v>
      </c>
      <c r="H278" s="8">
        <v>122426096</v>
      </c>
      <c r="I278" s="9">
        <v>50.50223168983059</v>
      </c>
      <c r="J278" s="25">
        <f t="shared" si="4"/>
        <v>99.73625871506242</v>
      </c>
      <c r="K278" s="25">
        <v>50.50223168983059</v>
      </c>
    </row>
    <row r="279" spans="1:11" ht="12">
      <c r="A279" s="10"/>
      <c r="B279" s="10"/>
      <c r="C279" s="7" t="s">
        <v>291</v>
      </c>
      <c r="D279" s="7" t="s">
        <v>438</v>
      </c>
      <c r="E279" s="20">
        <v>31768000</v>
      </c>
      <c r="F279" s="8">
        <v>78299813</v>
      </c>
      <c r="G279" s="8">
        <v>78299813</v>
      </c>
      <c r="H279" s="8">
        <v>37618237</v>
      </c>
      <c r="I279" s="9">
        <v>48.04384015578684</v>
      </c>
      <c r="J279" s="25">
        <f t="shared" si="4"/>
        <v>118.41550302190885</v>
      </c>
      <c r="K279" s="25">
        <v>48.04384015578684</v>
      </c>
    </row>
    <row r="280" spans="1:11" ht="12">
      <c r="A280" s="10"/>
      <c r="B280" s="10"/>
      <c r="C280" s="7" t="s">
        <v>292</v>
      </c>
      <c r="D280" s="7" t="s">
        <v>293</v>
      </c>
      <c r="E280" s="20">
        <v>1937500</v>
      </c>
      <c r="F280" s="8">
        <v>4059450</v>
      </c>
      <c r="G280" s="8">
        <v>4059450</v>
      </c>
      <c r="H280" s="8">
        <v>2029998</v>
      </c>
      <c r="I280" s="9">
        <v>50.00672504895984</v>
      </c>
      <c r="J280" s="25">
        <f t="shared" si="4"/>
        <v>104.77409032258065</v>
      </c>
      <c r="K280" s="25">
        <v>50.00672504895984</v>
      </c>
    </row>
    <row r="281" spans="1:11" ht="12">
      <c r="A281" s="10"/>
      <c r="B281" s="6" t="s">
        <v>85</v>
      </c>
      <c r="D281" s="6" t="s">
        <v>86</v>
      </c>
      <c r="E281" s="21">
        <f>+E282</f>
        <v>0</v>
      </c>
      <c r="F281" s="4">
        <v>17030600</v>
      </c>
      <c r="G281" s="4">
        <v>17030600</v>
      </c>
      <c r="H281" s="4">
        <v>0</v>
      </c>
      <c r="I281" s="5">
        <v>0</v>
      </c>
      <c r="J281" s="24">
        <v>0</v>
      </c>
      <c r="K281" s="24">
        <v>0</v>
      </c>
    </row>
    <row r="282" spans="1:11" ht="12">
      <c r="A282" s="10"/>
      <c r="B282" s="10"/>
      <c r="C282" s="7" t="s">
        <v>294</v>
      </c>
      <c r="D282" s="7" t="s">
        <v>88</v>
      </c>
      <c r="E282" s="20">
        <v>0</v>
      </c>
      <c r="F282" s="8">
        <v>17030600</v>
      </c>
      <c r="G282" s="8">
        <v>17030600</v>
      </c>
      <c r="H282" s="8">
        <v>0</v>
      </c>
      <c r="I282" s="9">
        <v>0</v>
      </c>
      <c r="J282" s="25">
        <v>0</v>
      </c>
      <c r="K282" s="25">
        <v>0</v>
      </c>
    </row>
    <row r="283" spans="1:11" ht="12">
      <c r="A283" s="10"/>
      <c r="B283" s="6" t="s">
        <v>62</v>
      </c>
      <c r="D283" s="6" t="s">
        <v>63</v>
      </c>
      <c r="E283" s="21">
        <f>+E284+E285+E286+E287+E288+E289</f>
        <v>7261500</v>
      </c>
      <c r="F283" s="4">
        <v>21146310</v>
      </c>
      <c r="G283" s="4">
        <v>21146310</v>
      </c>
      <c r="H283" s="4">
        <v>10542635</v>
      </c>
      <c r="I283" s="5">
        <v>49.855672218935595</v>
      </c>
      <c r="J283" s="24">
        <f t="shared" si="4"/>
        <v>145.1853611512773</v>
      </c>
      <c r="K283" s="24">
        <v>49.855672218935595</v>
      </c>
    </row>
    <row r="284" spans="1:11" ht="12">
      <c r="A284" s="10"/>
      <c r="B284" s="10"/>
      <c r="C284" s="7" t="s">
        <v>295</v>
      </c>
      <c r="D284" s="7" t="s">
        <v>296</v>
      </c>
      <c r="E284" s="20">
        <v>1520000</v>
      </c>
      <c r="F284" s="8">
        <v>3184704</v>
      </c>
      <c r="G284" s="8">
        <v>3184704</v>
      </c>
      <c r="H284" s="8">
        <v>2903002</v>
      </c>
      <c r="I284" s="9">
        <v>91.15453115893973</v>
      </c>
      <c r="J284" s="25">
        <f t="shared" si="4"/>
        <v>190.98697368421054</v>
      </c>
      <c r="K284" s="25">
        <v>91.15453115893973</v>
      </c>
    </row>
    <row r="285" spans="1:11" ht="12">
      <c r="A285" s="10"/>
      <c r="B285" s="10"/>
      <c r="C285" s="7" t="s">
        <v>297</v>
      </c>
      <c r="D285" s="7" t="s">
        <v>298</v>
      </c>
      <c r="E285" s="20">
        <v>1916500</v>
      </c>
      <c r="F285" s="8">
        <v>6371340</v>
      </c>
      <c r="G285" s="8">
        <v>6371340</v>
      </c>
      <c r="H285" s="8">
        <v>1844500</v>
      </c>
      <c r="I285" s="9">
        <v>28.94995401281363</v>
      </c>
      <c r="J285" s="25">
        <f t="shared" si="4"/>
        <v>96.24315157839813</v>
      </c>
      <c r="K285" s="25">
        <v>28.94995401281363</v>
      </c>
    </row>
    <row r="286" spans="1:11" ht="12">
      <c r="A286" s="10"/>
      <c r="B286" s="10"/>
      <c r="C286" s="7" t="s">
        <v>299</v>
      </c>
      <c r="D286" s="7" t="s">
        <v>300</v>
      </c>
      <c r="E286" s="20">
        <v>1500000</v>
      </c>
      <c r="F286" s="8">
        <v>3854596</v>
      </c>
      <c r="G286" s="8">
        <v>3854596</v>
      </c>
      <c r="H286" s="8">
        <v>1927298</v>
      </c>
      <c r="I286" s="9">
        <v>50</v>
      </c>
      <c r="J286" s="25">
        <f t="shared" si="4"/>
        <v>128.48653333333334</v>
      </c>
      <c r="K286" s="25">
        <v>50</v>
      </c>
    </row>
    <row r="287" spans="1:11" ht="12">
      <c r="A287" s="10"/>
      <c r="B287" s="10"/>
      <c r="C287" s="7" t="s">
        <v>301</v>
      </c>
      <c r="D287" s="7" t="s">
        <v>302</v>
      </c>
      <c r="E287" s="20">
        <v>1162500</v>
      </c>
      <c r="F287" s="8">
        <v>5000000</v>
      </c>
      <c r="G287" s="8">
        <v>5000000</v>
      </c>
      <c r="H287" s="8">
        <v>2500000</v>
      </c>
      <c r="I287" s="9">
        <v>50</v>
      </c>
      <c r="J287" s="25">
        <f t="shared" si="4"/>
        <v>215.0537634408602</v>
      </c>
      <c r="K287" s="25">
        <v>50</v>
      </c>
    </row>
    <row r="288" spans="1:11" ht="12">
      <c r="A288" s="10"/>
      <c r="B288" s="10"/>
      <c r="C288" s="7" t="s">
        <v>303</v>
      </c>
      <c r="D288" s="7" t="s">
        <v>439</v>
      </c>
      <c r="E288" s="20">
        <v>1162500</v>
      </c>
      <c r="F288" s="8">
        <v>2435670</v>
      </c>
      <c r="G288" s="8">
        <v>2435670</v>
      </c>
      <c r="H288" s="8">
        <v>1217835</v>
      </c>
      <c r="I288" s="9">
        <v>50</v>
      </c>
      <c r="J288" s="25">
        <f t="shared" si="4"/>
        <v>104.76</v>
      </c>
      <c r="K288" s="25">
        <v>50</v>
      </c>
    </row>
    <row r="289" spans="1:11" ht="12">
      <c r="A289" s="10"/>
      <c r="B289" s="10"/>
      <c r="C289" s="7" t="s">
        <v>304</v>
      </c>
      <c r="D289" s="7" t="s">
        <v>65</v>
      </c>
      <c r="E289" s="20">
        <v>0</v>
      </c>
      <c r="F289" s="8">
        <v>300000</v>
      </c>
      <c r="G289" s="8">
        <v>300000</v>
      </c>
      <c r="H289" s="8">
        <v>150000</v>
      </c>
      <c r="I289" s="9">
        <v>50</v>
      </c>
      <c r="J289" s="25">
        <v>0</v>
      </c>
      <c r="K289" s="25">
        <v>50</v>
      </c>
    </row>
    <row r="290" spans="1:11" ht="12">
      <c r="A290" s="10"/>
      <c r="B290" s="6" t="s">
        <v>114</v>
      </c>
      <c r="D290" s="6" t="s">
        <v>115</v>
      </c>
      <c r="E290" s="21">
        <f>+E291+E292</f>
        <v>4193741.6</v>
      </c>
      <c r="F290" s="4">
        <v>232534000</v>
      </c>
      <c r="G290" s="4">
        <v>256475160</v>
      </c>
      <c r="H290" s="4">
        <v>16018760.6</v>
      </c>
      <c r="I290" s="5">
        <v>6.88878211358339</v>
      </c>
      <c r="J290" s="24">
        <f t="shared" si="4"/>
        <v>381.9682309467994</v>
      </c>
      <c r="K290" s="24">
        <v>6.245735688399609</v>
      </c>
    </row>
    <row r="291" spans="1:11" ht="12">
      <c r="A291" s="10"/>
      <c r="B291" s="10"/>
      <c r="C291" s="7" t="s">
        <v>305</v>
      </c>
      <c r="D291" s="7" t="s">
        <v>306</v>
      </c>
      <c r="E291" s="20">
        <v>4193741.6</v>
      </c>
      <c r="F291" s="8">
        <v>219170000</v>
      </c>
      <c r="G291" s="8">
        <v>243111160</v>
      </c>
      <c r="H291" s="8">
        <v>16018760.6</v>
      </c>
      <c r="I291" s="9">
        <v>7.3088290368207325</v>
      </c>
      <c r="J291" s="25">
        <f t="shared" si="4"/>
        <v>381.9682309467994</v>
      </c>
      <c r="K291" s="25">
        <v>6.5890683915950214</v>
      </c>
    </row>
    <row r="292" spans="1:11" ht="12">
      <c r="A292" s="10"/>
      <c r="B292" s="10"/>
      <c r="C292" s="7" t="s">
        <v>307</v>
      </c>
      <c r="D292" s="7" t="s">
        <v>308</v>
      </c>
      <c r="E292" s="20">
        <v>0</v>
      </c>
      <c r="F292" s="8">
        <v>13364000</v>
      </c>
      <c r="G292" s="8">
        <v>13364000</v>
      </c>
      <c r="H292" s="8">
        <v>0</v>
      </c>
      <c r="I292" s="9">
        <v>0</v>
      </c>
      <c r="J292" s="25">
        <v>0</v>
      </c>
      <c r="K292" s="25">
        <v>0</v>
      </c>
    </row>
    <row r="293" spans="1:11" ht="12">
      <c r="A293" s="10"/>
      <c r="B293" s="10"/>
      <c r="C293" s="10"/>
      <c r="D293" s="10"/>
      <c r="E293" s="17"/>
      <c r="F293" s="10"/>
      <c r="G293" s="10"/>
      <c r="H293" s="10"/>
      <c r="I293" s="10"/>
      <c r="J293" s="26"/>
      <c r="K293" s="26"/>
    </row>
    <row r="294" spans="1:11" ht="12">
      <c r="A294" s="10"/>
      <c r="B294" s="10"/>
      <c r="C294" s="10"/>
      <c r="D294" s="10"/>
      <c r="E294" s="17"/>
      <c r="F294" s="10"/>
      <c r="G294" s="10"/>
      <c r="H294" s="10"/>
      <c r="I294" s="10"/>
      <c r="J294" s="26"/>
      <c r="K294" s="26"/>
    </row>
    <row r="295" spans="1:11" ht="12">
      <c r="A295" s="6" t="s">
        <v>97</v>
      </c>
      <c r="B295" s="10"/>
      <c r="C295" s="10"/>
      <c r="D295" s="6" t="s">
        <v>419</v>
      </c>
      <c r="E295" s="19">
        <f>+E296+E299</f>
        <v>22834223.87</v>
      </c>
      <c r="F295" s="4">
        <v>72577450</v>
      </c>
      <c r="G295" s="4">
        <f>+G296+G299</f>
        <v>74789300</v>
      </c>
      <c r="H295" s="4">
        <v>22122705.59</v>
      </c>
      <c r="I295" s="5">
        <v>30.48151401020565</v>
      </c>
      <c r="J295" s="24">
        <f t="shared" si="4"/>
        <v>96.88398307710906</v>
      </c>
      <c r="K295" s="27">
        <f>+H295/G295*100</f>
        <v>29.5800409817982</v>
      </c>
    </row>
    <row r="296" spans="1:11" ht="12">
      <c r="A296" s="10"/>
      <c r="B296" s="6" t="s">
        <v>14</v>
      </c>
      <c r="D296" s="6" t="s">
        <v>15</v>
      </c>
      <c r="E296" s="21">
        <f>+E297+E298</f>
        <v>14775559.38</v>
      </c>
      <c r="F296" s="4">
        <v>34507450</v>
      </c>
      <c r="G296" s="4">
        <v>34174700</v>
      </c>
      <c r="H296" s="4">
        <v>15992175.59</v>
      </c>
      <c r="I296" s="5">
        <v>46.344124500651304</v>
      </c>
      <c r="J296" s="24">
        <f t="shared" si="4"/>
        <v>108.23397733182809</v>
      </c>
      <c r="K296" s="24">
        <v>46.79536496296968</v>
      </c>
    </row>
    <row r="297" spans="1:11" ht="12">
      <c r="A297" s="10"/>
      <c r="B297" s="10"/>
      <c r="C297" s="7" t="s">
        <v>309</v>
      </c>
      <c r="D297" s="7" t="s">
        <v>17</v>
      </c>
      <c r="E297" s="20">
        <v>12672513.8</v>
      </c>
      <c r="F297" s="8">
        <v>29996950</v>
      </c>
      <c r="G297" s="8">
        <v>29664200</v>
      </c>
      <c r="H297" s="8">
        <v>14509958.4</v>
      </c>
      <c r="I297" s="9">
        <v>48.37144576365264</v>
      </c>
      <c r="J297" s="25">
        <f t="shared" si="4"/>
        <v>114.49944840462514</v>
      </c>
      <c r="K297" s="25">
        <v>48.914039144827775</v>
      </c>
    </row>
    <row r="298" spans="1:11" ht="12">
      <c r="A298" s="10"/>
      <c r="B298" s="10"/>
      <c r="C298" s="7" t="s">
        <v>310</v>
      </c>
      <c r="D298" s="7" t="s">
        <v>19</v>
      </c>
      <c r="E298" s="20">
        <v>2103045.58</v>
      </c>
      <c r="F298" s="8">
        <v>4510500</v>
      </c>
      <c r="G298" s="8">
        <v>4510500</v>
      </c>
      <c r="H298" s="8">
        <v>1482217.19</v>
      </c>
      <c r="I298" s="9">
        <v>32.8614829841481</v>
      </c>
      <c r="J298" s="25">
        <f t="shared" si="4"/>
        <v>70.47955613020997</v>
      </c>
      <c r="K298" s="25">
        <v>32.8614829841481</v>
      </c>
    </row>
    <row r="299" spans="1:11" ht="12">
      <c r="A299" s="10"/>
      <c r="B299" s="6" t="s">
        <v>20</v>
      </c>
      <c r="D299" s="6" t="s">
        <v>21</v>
      </c>
      <c r="E299" s="21">
        <f>+E300+E301+E302+E303</f>
        <v>8058664.49</v>
      </c>
      <c r="F299" s="4">
        <v>38070000</v>
      </c>
      <c r="G299" s="4">
        <f>+G300+G301+G302+G303</f>
        <v>40614600</v>
      </c>
      <c r="H299" s="4">
        <v>6130530</v>
      </c>
      <c r="I299" s="5">
        <v>16.103309692671395</v>
      </c>
      <c r="J299" s="24">
        <f t="shared" si="4"/>
        <v>76.07377137498871</v>
      </c>
      <c r="K299" s="27">
        <f>+H299/G299*100</f>
        <v>15.094399550900414</v>
      </c>
    </row>
    <row r="300" spans="1:11" ht="12">
      <c r="A300" s="10"/>
      <c r="B300" s="10"/>
      <c r="C300" s="7" t="s">
        <v>311</v>
      </c>
      <c r="D300" s="7" t="s">
        <v>312</v>
      </c>
      <c r="E300" s="20">
        <v>3616664.49</v>
      </c>
      <c r="F300" s="8">
        <v>10500000</v>
      </c>
      <c r="G300" s="8">
        <v>10500000</v>
      </c>
      <c r="H300" s="8">
        <v>3830530</v>
      </c>
      <c r="I300" s="9">
        <v>36.4812380952381</v>
      </c>
      <c r="J300" s="25">
        <f t="shared" si="4"/>
        <v>105.91333563263426</v>
      </c>
      <c r="K300" s="25">
        <v>36.4812380952381</v>
      </c>
    </row>
    <row r="301" spans="1:11" ht="12">
      <c r="A301" s="10"/>
      <c r="B301" s="10"/>
      <c r="C301" s="7" t="s">
        <v>313</v>
      </c>
      <c r="D301" s="7" t="s">
        <v>314</v>
      </c>
      <c r="E301" s="20">
        <v>0</v>
      </c>
      <c r="F301" s="8">
        <v>18500000</v>
      </c>
      <c r="G301" s="8">
        <f>24382600-3275000</f>
        <v>21107600</v>
      </c>
      <c r="H301" s="8">
        <v>0</v>
      </c>
      <c r="I301" s="9">
        <v>0</v>
      </c>
      <c r="J301" s="25">
        <v>0</v>
      </c>
      <c r="K301" s="25">
        <v>0</v>
      </c>
    </row>
    <row r="302" spans="1:11" ht="12">
      <c r="A302" s="10"/>
      <c r="B302" s="10"/>
      <c r="C302" s="7" t="s">
        <v>315</v>
      </c>
      <c r="D302" s="7" t="s">
        <v>316</v>
      </c>
      <c r="E302" s="20">
        <v>0</v>
      </c>
      <c r="F302" s="8">
        <v>1000000</v>
      </c>
      <c r="G302" s="8">
        <v>1000000</v>
      </c>
      <c r="H302" s="8">
        <v>0</v>
      </c>
      <c r="I302" s="9">
        <v>0</v>
      </c>
      <c r="J302" s="25">
        <v>0</v>
      </c>
      <c r="K302" s="25">
        <v>0</v>
      </c>
    </row>
    <row r="303" spans="1:11" ht="12">
      <c r="A303" s="10"/>
      <c r="B303" s="10"/>
      <c r="C303" s="7" t="s">
        <v>317</v>
      </c>
      <c r="D303" s="7" t="s">
        <v>318</v>
      </c>
      <c r="E303" s="20">
        <v>4442000</v>
      </c>
      <c r="F303" s="8">
        <v>8070000</v>
      </c>
      <c r="G303" s="8">
        <v>8007000</v>
      </c>
      <c r="H303" s="8">
        <v>2300000</v>
      </c>
      <c r="I303" s="9">
        <v>28.500619578686493</v>
      </c>
      <c r="J303" s="25">
        <f t="shared" si="4"/>
        <v>51.77847816298965</v>
      </c>
      <c r="K303" s="25">
        <v>28.724865742475334</v>
      </c>
    </row>
    <row r="304" spans="1:11" ht="12">
      <c r="A304" s="10"/>
      <c r="B304" s="10"/>
      <c r="C304" s="10"/>
      <c r="D304" s="10"/>
      <c r="E304" s="17"/>
      <c r="F304" s="10"/>
      <c r="G304" s="10"/>
      <c r="H304" s="10"/>
      <c r="I304" s="10"/>
      <c r="J304" s="26"/>
      <c r="K304" s="26"/>
    </row>
    <row r="305" spans="1:11" ht="12">
      <c r="A305" s="10"/>
      <c r="B305" s="10"/>
      <c r="C305" s="10"/>
      <c r="D305" s="10"/>
      <c r="E305" s="17"/>
      <c r="F305" s="10"/>
      <c r="G305" s="10"/>
      <c r="H305" s="10"/>
      <c r="I305" s="10"/>
      <c r="J305" s="26"/>
      <c r="K305" s="26"/>
    </row>
    <row r="306" spans="1:11" ht="12">
      <c r="A306" s="6" t="s">
        <v>319</v>
      </c>
      <c r="B306" s="10"/>
      <c r="C306" s="10"/>
      <c r="D306" s="6" t="s">
        <v>420</v>
      </c>
      <c r="E306" s="19">
        <f>+E307+E310+E314</f>
        <v>42028714.15</v>
      </c>
      <c r="F306" s="4">
        <v>115772520</v>
      </c>
      <c r="G306" s="4">
        <v>115828800</v>
      </c>
      <c r="H306" s="4">
        <v>58263126.73</v>
      </c>
      <c r="I306" s="5">
        <v>50.32552347482805</v>
      </c>
      <c r="J306" s="24">
        <f t="shared" si="4"/>
        <v>138.62695518606535</v>
      </c>
      <c r="K306" s="24">
        <v>50.30107083039797</v>
      </c>
    </row>
    <row r="307" spans="1:11" ht="12">
      <c r="A307" s="10"/>
      <c r="B307" s="6" t="s">
        <v>14</v>
      </c>
      <c r="D307" s="6" t="s">
        <v>15</v>
      </c>
      <c r="E307" s="21">
        <f>+E308+E309</f>
        <v>36641789.309999995</v>
      </c>
      <c r="F307" s="4">
        <v>84223050</v>
      </c>
      <c r="G307" s="4">
        <v>85067500</v>
      </c>
      <c r="H307" s="4">
        <v>45412896.69</v>
      </c>
      <c r="I307" s="5">
        <v>53.91979593472333</v>
      </c>
      <c r="J307" s="24">
        <f t="shared" si="4"/>
        <v>123.93744286283055</v>
      </c>
      <c r="K307" s="24">
        <v>53.38454367414112</v>
      </c>
    </row>
    <row r="308" spans="1:11" ht="12">
      <c r="A308" s="10"/>
      <c r="B308" s="10"/>
      <c r="C308" s="7" t="s">
        <v>320</v>
      </c>
      <c r="D308" s="7" t="s">
        <v>17</v>
      </c>
      <c r="E308" s="20">
        <v>34176177.8</v>
      </c>
      <c r="F308" s="8">
        <v>76083250</v>
      </c>
      <c r="G308" s="8">
        <v>76927700</v>
      </c>
      <c r="H308" s="8">
        <v>39071189.3</v>
      </c>
      <c r="I308" s="9">
        <v>51.35320757196886</v>
      </c>
      <c r="J308" s="25">
        <f t="shared" si="4"/>
        <v>114.3228758015181</v>
      </c>
      <c r="K308" s="25">
        <v>50.789493641432145</v>
      </c>
    </row>
    <row r="309" spans="1:11" ht="12">
      <c r="A309" s="10"/>
      <c r="B309" s="10"/>
      <c r="C309" s="7" t="s">
        <v>321</v>
      </c>
      <c r="D309" s="7" t="s">
        <v>19</v>
      </c>
      <c r="E309" s="20">
        <v>2465611.51</v>
      </c>
      <c r="F309" s="8">
        <v>8139800</v>
      </c>
      <c r="G309" s="8">
        <v>8139800</v>
      </c>
      <c r="H309" s="8">
        <v>6341707.39</v>
      </c>
      <c r="I309" s="9">
        <v>77.90986744146048</v>
      </c>
      <c r="J309" s="25">
        <f t="shared" si="4"/>
        <v>257.20626969331437</v>
      </c>
      <c r="K309" s="25">
        <v>77.90986744146048</v>
      </c>
    </row>
    <row r="310" spans="1:11" ht="12">
      <c r="A310" s="10"/>
      <c r="B310" s="6" t="s">
        <v>20</v>
      </c>
      <c r="D310" s="6" t="s">
        <v>21</v>
      </c>
      <c r="E310" s="21">
        <f>+E311+E312+E313</f>
        <v>2525064.64</v>
      </c>
      <c r="F310" s="4">
        <v>21758700</v>
      </c>
      <c r="G310" s="4">
        <v>21758700</v>
      </c>
      <c r="H310" s="4">
        <v>9092129.14</v>
      </c>
      <c r="I310" s="5">
        <v>41.786178126450565</v>
      </c>
      <c r="J310" s="24">
        <f t="shared" si="4"/>
        <v>360.07510445356365</v>
      </c>
      <c r="K310" s="24">
        <v>41.786178126450565</v>
      </c>
    </row>
    <row r="311" spans="1:11" ht="12">
      <c r="A311" s="10"/>
      <c r="B311" s="10"/>
      <c r="C311" s="7" t="s">
        <v>322</v>
      </c>
      <c r="D311" s="7" t="s">
        <v>323</v>
      </c>
      <c r="E311" s="20">
        <v>139270</v>
      </c>
      <c r="F311" s="8">
        <v>640000</v>
      </c>
      <c r="G311" s="8">
        <v>640000</v>
      </c>
      <c r="H311" s="8">
        <v>0</v>
      </c>
      <c r="I311" s="9">
        <v>0</v>
      </c>
      <c r="J311" s="25">
        <f t="shared" si="4"/>
        <v>0</v>
      </c>
      <c r="K311" s="25">
        <v>0</v>
      </c>
    </row>
    <row r="312" spans="1:11" ht="12">
      <c r="A312" s="10"/>
      <c r="B312" s="10"/>
      <c r="C312" s="7" t="s">
        <v>324</v>
      </c>
      <c r="D312" s="7" t="s">
        <v>440</v>
      </c>
      <c r="E312" s="20">
        <v>2385794.64</v>
      </c>
      <c r="F312" s="8">
        <v>18118700</v>
      </c>
      <c r="G312" s="8">
        <v>18118700</v>
      </c>
      <c r="H312" s="8">
        <v>8302429.14</v>
      </c>
      <c r="I312" s="9">
        <v>45.82243284562358</v>
      </c>
      <c r="J312" s="25">
        <f t="shared" si="4"/>
        <v>347.994290908458</v>
      </c>
      <c r="K312" s="25">
        <v>45.82243284562358</v>
      </c>
    </row>
    <row r="313" spans="1:11" ht="12">
      <c r="A313" s="10"/>
      <c r="B313" s="10"/>
      <c r="C313" s="7" t="s">
        <v>325</v>
      </c>
      <c r="D313" s="7" t="s">
        <v>326</v>
      </c>
      <c r="E313" s="20">
        <v>0</v>
      </c>
      <c r="F313" s="8">
        <v>3000000</v>
      </c>
      <c r="G313" s="8">
        <v>3000000</v>
      </c>
      <c r="H313" s="8">
        <v>789700</v>
      </c>
      <c r="I313" s="9">
        <v>26.323333333333334</v>
      </c>
      <c r="J313" s="25">
        <v>0</v>
      </c>
      <c r="K313" s="25">
        <v>26.323333333333334</v>
      </c>
    </row>
    <row r="314" spans="1:11" ht="12">
      <c r="A314" s="10"/>
      <c r="B314" s="6" t="s">
        <v>62</v>
      </c>
      <c r="D314" s="6" t="s">
        <v>63</v>
      </c>
      <c r="E314" s="21">
        <f>+E315</f>
        <v>2861860.2</v>
      </c>
      <c r="F314" s="4">
        <v>9790770</v>
      </c>
      <c r="G314" s="4">
        <v>9002600</v>
      </c>
      <c r="H314" s="4">
        <v>3758100.9</v>
      </c>
      <c r="I314" s="5">
        <v>38.384119941536774</v>
      </c>
      <c r="J314" s="24">
        <f t="shared" si="4"/>
        <v>131.31671840574182</v>
      </c>
      <c r="K314" s="24">
        <v>41.74461711061249</v>
      </c>
    </row>
    <row r="315" spans="1:11" ht="12">
      <c r="A315" s="10"/>
      <c r="B315" s="10"/>
      <c r="C315" s="7" t="s">
        <v>327</v>
      </c>
      <c r="D315" s="7" t="s">
        <v>65</v>
      </c>
      <c r="E315" s="20">
        <v>2861860.2</v>
      </c>
      <c r="F315" s="8">
        <v>9790770</v>
      </c>
      <c r="G315" s="8">
        <v>9002600</v>
      </c>
      <c r="H315" s="8">
        <v>3758100.9</v>
      </c>
      <c r="I315" s="9">
        <v>38.384119941536774</v>
      </c>
      <c r="J315" s="25">
        <f t="shared" si="4"/>
        <v>131.31671840574182</v>
      </c>
      <c r="K315" s="25">
        <v>41.74461711061249</v>
      </c>
    </row>
    <row r="316" spans="1:11" ht="12">
      <c r="A316" s="10"/>
      <c r="B316" s="10"/>
      <c r="C316" s="10"/>
      <c r="D316" s="10"/>
      <c r="E316" s="17"/>
      <c r="F316" s="10"/>
      <c r="G316" s="10"/>
      <c r="H316" s="10"/>
      <c r="I316" s="10"/>
      <c r="J316" s="26"/>
      <c r="K316" s="26"/>
    </row>
    <row r="317" spans="1:11" s="15" customFormat="1" ht="12">
      <c r="A317" s="16">
        <v>14</v>
      </c>
      <c r="B317" s="14"/>
      <c r="C317" s="14"/>
      <c r="D317" s="14" t="s">
        <v>421</v>
      </c>
      <c r="E317" s="21">
        <f>+E319+E325</f>
        <v>175192624.58999997</v>
      </c>
      <c r="F317" s="21">
        <f>+F319+F325</f>
        <v>433516760</v>
      </c>
      <c r="G317" s="21">
        <f>+G319+G325</f>
        <v>443473000</v>
      </c>
      <c r="H317" s="21">
        <f>+H319+H325</f>
        <v>199620924.04999998</v>
      </c>
      <c r="I317" s="14"/>
      <c r="J317" s="27">
        <f t="shared" si="4"/>
        <v>113.94368028743737</v>
      </c>
      <c r="K317" s="27">
        <f>+H317/G317*100</f>
        <v>45.013095284267585</v>
      </c>
    </row>
    <row r="318" spans="1:11" ht="12">
      <c r="A318" s="10"/>
      <c r="B318" s="10"/>
      <c r="C318" s="10"/>
      <c r="D318" s="10"/>
      <c r="E318" s="17"/>
      <c r="F318" s="10"/>
      <c r="G318" s="10"/>
      <c r="H318" s="10"/>
      <c r="I318" s="10"/>
      <c r="J318" s="26"/>
      <c r="K318" s="26"/>
    </row>
    <row r="319" spans="1:11" ht="12">
      <c r="A319" s="6" t="s">
        <v>328</v>
      </c>
      <c r="B319" s="10"/>
      <c r="C319" s="10"/>
      <c r="D319" s="6" t="s">
        <v>329</v>
      </c>
      <c r="E319" s="19">
        <f>+E320</f>
        <v>6810605.17</v>
      </c>
      <c r="F319" s="4">
        <v>15273460</v>
      </c>
      <c r="G319" s="4">
        <v>18394900</v>
      </c>
      <c r="H319" s="4">
        <v>8592596.42</v>
      </c>
      <c r="I319" s="5">
        <v>56.258348926831246</v>
      </c>
      <c r="J319" s="24">
        <f t="shared" si="4"/>
        <v>126.16494724799911</v>
      </c>
      <c r="K319" s="24">
        <v>46.71184089068166</v>
      </c>
    </row>
    <row r="320" spans="1:11" ht="12">
      <c r="A320" s="10"/>
      <c r="B320" s="6" t="s">
        <v>14</v>
      </c>
      <c r="D320" s="6" t="s">
        <v>15</v>
      </c>
      <c r="E320" s="21">
        <f>+E321+E322</f>
        <v>6810605.17</v>
      </c>
      <c r="F320" s="4">
        <v>15273460</v>
      </c>
      <c r="G320" s="4">
        <v>18394900</v>
      </c>
      <c r="H320" s="4">
        <v>8592596.42</v>
      </c>
      <c r="I320" s="5">
        <v>56.258348926831246</v>
      </c>
      <c r="J320" s="24">
        <f t="shared" si="4"/>
        <v>126.16494724799911</v>
      </c>
      <c r="K320" s="24">
        <v>46.71184089068166</v>
      </c>
    </row>
    <row r="321" spans="1:11" ht="12">
      <c r="A321" s="10"/>
      <c r="B321" s="10"/>
      <c r="C321" s="7" t="s">
        <v>330</v>
      </c>
      <c r="D321" s="7" t="s">
        <v>17</v>
      </c>
      <c r="E321" s="20">
        <v>6478186.7</v>
      </c>
      <c r="F321" s="8">
        <v>14623360</v>
      </c>
      <c r="G321" s="8">
        <v>17744800</v>
      </c>
      <c r="H321" s="8">
        <v>8175590.6</v>
      </c>
      <c r="I321" s="9">
        <v>55.907743500809666</v>
      </c>
      <c r="J321" s="25">
        <f t="shared" si="4"/>
        <v>126.20183669606186</v>
      </c>
      <c r="K321" s="25">
        <v>46.073162842072044</v>
      </c>
    </row>
    <row r="322" spans="1:11" ht="12">
      <c r="A322" s="10"/>
      <c r="B322" s="10"/>
      <c r="C322" s="7" t="s">
        <v>331</v>
      </c>
      <c r="D322" s="7" t="s">
        <v>19</v>
      </c>
      <c r="E322" s="20">
        <v>332418.47</v>
      </c>
      <c r="F322" s="8">
        <v>650100</v>
      </c>
      <c r="G322" s="8">
        <v>650100</v>
      </c>
      <c r="H322" s="8">
        <v>417005.82</v>
      </c>
      <c r="I322" s="9">
        <v>64.1448730964467</v>
      </c>
      <c r="J322" s="25">
        <f t="shared" si="4"/>
        <v>125.44604395778612</v>
      </c>
      <c r="K322" s="25">
        <v>64.1448730964467</v>
      </c>
    </row>
    <row r="323" spans="1:11" ht="12">
      <c r="A323" s="10"/>
      <c r="B323" s="10"/>
      <c r="C323" s="10"/>
      <c r="D323" s="10"/>
      <c r="E323" s="17"/>
      <c r="F323" s="10"/>
      <c r="G323" s="10"/>
      <c r="H323" s="10"/>
      <c r="I323" s="10"/>
      <c r="J323" s="26"/>
      <c r="K323" s="26"/>
    </row>
    <row r="324" spans="1:11" ht="12" hidden="1">
      <c r="A324" s="10"/>
      <c r="B324" s="10"/>
      <c r="C324" s="10"/>
      <c r="D324" s="10"/>
      <c r="E324" s="17"/>
      <c r="F324" s="10"/>
      <c r="G324" s="10"/>
      <c r="H324" s="10"/>
      <c r="I324" s="10"/>
      <c r="J324" s="26"/>
      <c r="K324" s="26"/>
    </row>
    <row r="325" spans="1:11" ht="12">
      <c r="A325" s="6" t="s">
        <v>332</v>
      </c>
      <c r="B325" s="10"/>
      <c r="C325" s="10"/>
      <c r="D325" s="6" t="s">
        <v>333</v>
      </c>
      <c r="E325" s="19">
        <f>+E326+E330+E333+E335</f>
        <v>168382019.42</v>
      </c>
      <c r="F325" s="4">
        <v>418243300</v>
      </c>
      <c r="G325" s="4">
        <v>425078100</v>
      </c>
      <c r="H325" s="4">
        <v>191028327.63</v>
      </c>
      <c r="I325" s="5">
        <v>45.67397197516374</v>
      </c>
      <c r="J325" s="24">
        <f t="shared" si="4"/>
        <v>113.44936251982622</v>
      </c>
      <c r="K325" s="24">
        <v>44.93958348595234</v>
      </c>
    </row>
    <row r="326" spans="1:11" ht="12">
      <c r="A326" s="10"/>
      <c r="B326" s="6" t="s">
        <v>79</v>
      </c>
      <c r="D326" s="6" t="s">
        <v>80</v>
      </c>
      <c r="E326" s="21">
        <f>+E327+E328+E329</f>
        <v>145889179</v>
      </c>
      <c r="F326" s="4">
        <v>374200000</v>
      </c>
      <c r="G326" s="4">
        <v>379034800</v>
      </c>
      <c r="H326" s="4">
        <v>172869048.64</v>
      </c>
      <c r="I326" s="5">
        <v>46.19696649919829</v>
      </c>
      <c r="J326" s="24">
        <f t="shared" si="4"/>
        <v>118.49340014450283</v>
      </c>
      <c r="K326" s="24">
        <v>45.607698459349905</v>
      </c>
    </row>
    <row r="327" spans="1:11" ht="12">
      <c r="A327" s="10"/>
      <c r="B327" s="10"/>
      <c r="C327" s="7" t="s">
        <v>334</v>
      </c>
      <c r="D327" s="7" t="s">
        <v>335</v>
      </c>
      <c r="E327" s="20">
        <v>133879800</v>
      </c>
      <c r="F327" s="8">
        <v>302000000</v>
      </c>
      <c r="G327" s="8">
        <v>309080000</v>
      </c>
      <c r="H327" s="8">
        <v>153076051.4</v>
      </c>
      <c r="I327" s="9">
        <v>50.687434238410596</v>
      </c>
      <c r="J327" s="25">
        <f t="shared" si="4"/>
        <v>114.33842252528015</v>
      </c>
      <c r="K327" s="25">
        <v>49.52635285363012</v>
      </c>
    </row>
    <row r="328" spans="1:11" ht="12">
      <c r="A328" s="10"/>
      <c r="B328" s="10"/>
      <c r="C328" s="7" t="s">
        <v>336</v>
      </c>
      <c r="D328" s="7" t="s">
        <v>337</v>
      </c>
      <c r="E328" s="20">
        <v>8440822</v>
      </c>
      <c r="F328" s="8">
        <v>50000000</v>
      </c>
      <c r="G328" s="8">
        <v>49754800</v>
      </c>
      <c r="H328" s="8">
        <v>13761627.25</v>
      </c>
      <c r="I328" s="9">
        <v>27.523254499999997</v>
      </c>
      <c r="J328" s="25">
        <f t="shared" si="4"/>
        <v>163.03657688789076</v>
      </c>
      <c r="K328" s="25">
        <v>27.658893714777268</v>
      </c>
    </row>
    <row r="329" spans="1:11" ht="12">
      <c r="A329" s="10"/>
      <c r="B329" s="10"/>
      <c r="C329" s="7" t="s">
        <v>338</v>
      </c>
      <c r="D329" s="7" t="s">
        <v>339</v>
      </c>
      <c r="E329" s="20">
        <v>3568557</v>
      </c>
      <c r="F329" s="8">
        <v>22200000</v>
      </c>
      <c r="G329" s="8">
        <v>20200000</v>
      </c>
      <c r="H329" s="8">
        <v>6031369.99</v>
      </c>
      <c r="I329" s="9">
        <v>27.16833328828829</v>
      </c>
      <c r="J329" s="25">
        <f t="shared" si="4"/>
        <v>169.0142539407385</v>
      </c>
      <c r="K329" s="25">
        <v>29.858267277227725</v>
      </c>
    </row>
    <row r="330" spans="1:11" ht="12">
      <c r="A330" s="10"/>
      <c r="B330" s="6" t="s">
        <v>85</v>
      </c>
      <c r="D330" s="6" t="s">
        <v>86</v>
      </c>
      <c r="E330" s="21">
        <f>+E331+E332</f>
        <v>2844107.51</v>
      </c>
      <c r="F330" s="4">
        <v>16750000</v>
      </c>
      <c r="G330" s="4">
        <v>18750000</v>
      </c>
      <c r="H330" s="4">
        <v>3613646.78</v>
      </c>
      <c r="I330" s="5">
        <v>21.57401062686567</v>
      </c>
      <c r="J330" s="24">
        <f t="shared" si="4"/>
        <v>127.05731999561438</v>
      </c>
      <c r="K330" s="24">
        <v>19.272782826666667</v>
      </c>
    </row>
    <row r="331" spans="1:11" ht="12">
      <c r="A331" s="10"/>
      <c r="B331" s="10"/>
      <c r="C331" s="7" t="s">
        <v>340</v>
      </c>
      <c r="D331" s="7" t="s">
        <v>88</v>
      </c>
      <c r="E331" s="20">
        <v>0</v>
      </c>
      <c r="F331" s="8">
        <v>3750000</v>
      </c>
      <c r="G331" s="8">
        <v>3750000</v>
      </c>
      <c r="H331" s="8">
        <v>429403.95</v>
      </c>
      <c r="I331" s="9">
        <v>11.450771999999999</v>
      </c>
      <c r="J331" s="25">
        <v>0</v>
      </c>
      <c r="K331" s="25">
        <v>11.450771999999999</v>
      </c>
    </row>
    <row r="332" spans="1:11" ht="12">
      <c r="A332" s="10"/>
      <c r="B332" s="10"/>
      <c r="C332" s="7" t="s">
        <v>341</v>
      </c>
      <c r="D332" s="7" t="s">
        <v>90</v>
      </c>
      <c r="E332" s="20">
        <v>2844107.51</v>
      </c>
      <c r="F332" s="8">
        <v>13000000</v>
      </c>
      <c r="G332" s="8">
        <v>15000000</v>
      </c>
      <c r="H332" s="8">
        <v>3184242.83</v>
      </c>
      <c r="I332" s="9">
        <v>24.494175615384616</v>
      </c>
      <c r="J332" s="25">
        <f aca="true" t="shared" si="5" ref="J332:J395">+H332/E332*100</f>
        <v>111.9592989647568</v>
      </c>
      <c r="K332" s="25">
        <v>21.228285533333334</v>
      </c>
    </row>
    <row r="333" spans="1:11" ht="12">
      <c r="A333" s="10"/>
      <c r="B333" s="6" t="s">
        <v>62</v>
      </c>
      <c r="D333" s="6" t="s">
        <v>63</v>
      </c>
      <c r="E333" s="21">
        <f>+E334</f>
        <v>4648732.91</v>
      </c>
      <c r="F333" s="4">
        <v>7293300</v>
      </c>
      <c r="G333" s="4">
        <v>7293300</v>
      </c>
      <c r="H333" s="4">
        <v>4545632.21</v>
      </c>
      <c r="I333" s="5">
        <v>62.32613782512717</v>
      </c>
      <c r="J333" s="24">
        <f t="shared" si="5"/>
        <v>97.78217630489767</v>
      </c>
      <c r="K333" s="24">
        <v>62.32613782512717</v>
      </c>
    </row>
    <row r="334" spans="1:11" ht="12">
      <c r="A334" s="10"/>
      <c r="B334" s="10"/>
      <c r="C334" s="7" t="s">
        <v>342</v>
      </c>
      <c r="D334" s="7" t="s">
        <v>343</v>
      </c>
      <c r="E334" s="20">
        <v>4648732.91</v>
      </c>
      <c r="F334" s="8">
        <v>7293300</v>
      </c>
      <c r="G334" s="8">
        <v>7293300</v>
      </c>
      <c r="H334" s="8">
        <v>4545632.21</v>
      </c>
      <c r="I334" s="9">
        <v>62.32613782512717</v>
      </c>
      <c r="J334" s="25">
        <f t="shared" si="5"/>
        <v>97.78217630489767</v>
      </c>
      <c r="K334" s="25">
        <v>62.32613782512717</v>
      </c>
    </row>
    <row r="335" spans="1:11" ht="12">
      <c r="A335" s="10"/>
      <c r="B335" s="6" t="s">
        <v>114</v>
      </c>
      <c r="D335" s="6" t="s">
        <v>115</v>
      </c>
      <c r="E335" s="21">
        <f>+E336</f>
        <v>15000000</v>
      </c>
      <c r="F335" s="4">
        <v>20000000</v>
      </c>
      <c r="G335" s="4">
        <v>20000000</v>
      </c>
      <c r="H335" s="4">
        <v>10000000</v>
      </c>
      <c r="I335" s="5">
        <v>50</v>
      </c>
      <c r="J335" s="24">
        <f t="shared" si="5"/>
        <v>66.66666666666666</v>
      </c>
      <c r="K335" s="24">
        <v>50</v>
      </c>
    </row>
    <row r="336" spans="1:11" ht="12">
      <c r="A336" s="10"/>
      <c r="B336" s="10"/>
      <c r="C336" s="7" t="s">
        <v>344</v>
      </c>
      <c r="D336" s="7" t="s">
        <v>345</v>
      </c>
      <c r="E336" s="20">
        <v>15000000</v>
      </c>
      <c r="F336" s="8">
        <v>20000000</v>
      </c>
      <c r="G336" s="8">
        <v>20000000</v>
      </c>
      <c r="H336" s="8">
        <v>10000000</v>
      </c>
      <c r="I336" s="9">
        <v>50</v>
      </c>
      <c r="J336" s="25">
        <f t="shared" si="5"/>
        <v>66.66666666666666</v>
      </c>
      <c r="K336" s="25">
        <v>50</v>
      </c>
    </row>
    <row r="337" spans="1:11" ht="12">
      <c r="A337" s="10"/>
      <c r="B337" s="10"/>
      <c r="C337" s="10"/>
      <c r="D337" s="10"/>
      <c r="E337" s="17"/>
      <c r="F337" s="10"/>
      <c r="G337" s="10"/>
      <c r="H337" s="10"/>
      <c r="I337" s="10"/>
      <c r="J337" s="26"/>
      <c r="K337" s="26"/>
    </row>
    <row r="338" spans="1:11" ht="12">
      <c r="A338" s="10"/>
      <c r="B338" s="10"/>
      <c r="C338" s="10"/>
      <c r="D338" s="10"/>
      <c r="E338" s="17"/>
      <c r="F338" s="10"/>
      <c r="G338" s="10"/>
      <c r="H338" s="10"/>
      <c r="I338" s="10"/>
      <c r="J338" s="26"/>
      <c r="K338" s="26"/>
    </row>
    <row r="339" spans="1:11" ht="12">
      <c r="A339" s="6" t="s">
        <v>346</v>
      </c>
      <c r="B339" s="10"/>
      <c r="C339" s="10"/>
      <c r="D339" s="6" t="s">
        <v>422</v>
      </c>
      <c r="E339" s="19">
        <f>+E340+E342</f>
        <v>2932360</v>
      </c>
      <c r="F339" s="4">
        <v>8692040</v>
      </c>
      <c r="G339" s="4">
        <v>8692040</v>
      </c>
      <c r="H339" s="4">
        <v>3331769.2</v>
      </c>
      <c r="I339" s="5">
        <v>38.331268608980174</v>
      </c>
      <c r="J339" s="24">
        <f t="shared" si="5"/>
        <v>113.6207423372301</v>
      </c>
      <c r="K339" s="24">
        <v>38.331268608980174</v>
      </c>
    </row>
    <row r="340" spans="1:11" ht="12">
      <c r="A340" s="10"/>
      <c r="B340" s="6" t="s">
        <v>79</v>
      </c>
      <c r="D340" s="6" t="s">
        <v>80</v>
      </c>
      <c r="E340" s="21">
        <f>+E341</f>
        <v>2932360</v>
      </c>
      <c r="F340" s="4">
        <v>7005910</v>
      </c>
      <c r="G340" s="4">
        <v>7005910</v>
      </c>
      <c r="H340" s="4">
        <v>2488704.6</v>
      </c>
      <c r="I340" s="5">
        <v>35.5229313536714</v>
      </c>
      <c r="J340" s="24">
        <f t="shared" si="5"/>
        <v>84.87036380253447</v>
      </c>
      <c r="K340" s="24">
        <v>35.5229313536714</v>
      </c>
    </row>
    <row r="341" spans="1:11" ht="12">
      <c r="A341" s="10"/>
      <c r="B341" s="10"/>
      <c r="C341" s="7" t="s">
        <v>347</v>
      </c>
      <c r="D341" s="7" t="s">
        <v>348</v>
      </c>
      <c r="E341" s="20">
        <v>2932360</v>
      </c>
      <c r="F341" s="8">
        <v>7005910</v>
      </c>
      <c r="G341" s="8">
        <v>7005910</v>
      </c>
      <c r="H341" s="8">
        <v>2488704.6</v>
      </c>
      <c r="I341" s="9">
        <v>35.5229313536714</v>
      </c>
      <c r="J341" s="25">
        <f t="shared" si="5"/>
        <v>84.87036380253447</v>
      </c>
      <c r="K341" s="25">
        <v>35.5229313536714</v>
      </c>
    </row>
    <row r="342" spans="1:11" ht="12">
      <c r="A342" s="10"/>
      <c r="B342" s="6" t="s">
        <v>62</v>
      </c>
      <c r="D342" s="6" t="s">
        <v>63</v>
      </c>
      <c r="E342" s="21">
        <f>+E343</f>
        <v>0</v>
      </c>
      <c r="F342" s="4">
        <v>1686130</v>
      </c>
      <c r="G342" s="4">
        <v>1686130</v>
      </c>
      <c r="H342" s="4">
        <v>843064.6</v>
      </c>
      <c r="I342" s="5">
        <v>49.999976277036765</v>
      </c>
      <c r="J342" s="24">
        <v>0</v>
      </c>
      <c r="K342" s="24">
        <v>49.999976277036765</v>
      </c>
    </row>
    <row r="343" spans="1:11" ht="12">
      <c r="A343" s="10"/>
      <c r="B343" s="10"/>
      <c r="C343" s="7" t="s">
        <v>349</v>
      </c>
      <c r="D343" s="7" t="s">
        <v>350</v>
      </c>
      <c r="E343" s="20">
        <v>0</v>
      </c>
      <c r="F343" s="8">
        <v>1686130</v>
      </c>
      <c r="G343" s="8">
        <v>1686130</v>
      </c>
      <c r="H343" s="8">
        <v>843064.6</v>
      </c>
      <c r="I343" s="9">
        <v>49.999976277036765</v>
      </c>
      <c r="J343" s="25">
        <v>0</v>
      </c>
      <c r="K343" s="25">
        <v>49.999976277036765</v>
      </c>
    </row>
    <row r="344" spans="1:11" ht="12">
      <c r="A344" s="10"/>
      <c r="B344" s="10"/>
      <c r="C344" s="10"/>
      <c r="D344" s="10"/>
      <c r="E344" s="17"/>
      <c r="F344" s="10"/>
      <c r="G344" s="10"/>
      <c r="H344" s="10"/>
      <c r="I344" s="10"/>
      <c r="J344" s="26"/>
      <c r="K344" s="26"/>
    </row>
    <row r="345" spans="1:11" ht="12">
      <c r="A345" s="10"/>
      <c r="B345" s="10"/>
      <c r="C345" s="10"/>
      <c r="D345" s="10"/>
      <c r="E345" s="17"/>
      <c r="F345" s="10"/>
      <c r="G345" s="10"/>
      <c r="H345" s="10"/>
      <c r="I345" s="10"/>
      <c r="J345" s="26"/>
      <c r="K345" s="26"/>
    </row>
    <row r="346" spans="1:11" ht="12">
      <c r="A346" s="6" t="s">
        <v>351</v>
      </c>
      <c r="B346" s="10"/>
      <c r="C346" s="10"/>
      <c r="D346" s="6" t="s">
        <v>423</v>
      </c>
      <c r="E346" s="19">
        <f>+E347+E354+E356</f>
        <v>310510467.82000005</v>
      </c>
      <c r="F346" s="4">
        <v>917726000</v>
      </c>
      <c r="G346" s="4">
        <v>1230726000</v>
      </c>
      <c r="H346" s="4">
        <v>379166284.66</v>
      </c>
      <c r="I346" s="5">
        <v>41.31584859315308</v>
      </c>
      <c r="J346" s="24">
        <f t="shared" si="5"/>
        <v>122.1106287726825</v>
      </c>
      <c r="K346" s="24">
        <v>30.808342771664858</v>
      </c>
    </row>
    <row r="347" spans="1:11" ht="12">
      <c r="A347" s="10"/>
      <c r="B347" s="6" t="s">
        <v>79</v>
      </c>
      <c r="D347" s="6" t="s">
        <v>80</v>
      </c>
      <c r="E347" s="21">
        <f>+E348+E349+E350+E351+E352+E353</f>
        <v>189170520.58</v>
      </c>
      <c r="F347" s="4">
        <v>509277700</v>
      </c>
      <c r="G347" s="4">
        <v>509277700</v>
      </c>
      <c r="H347" s="4">
        <v>295942862.29</v>
      </c>
      <c r="I347" s="5">
        <v>58.11031236788887</v>
      </c>
      <c r="J347" s="24">
        <f t="shared" si="5"/>
        <v>156.4423787504703</v>
      </c>
      <c r="K347" s="24">
        <v>58.11031236788887</v>
      </c>
    </row>
    <row r="348" spans="1:11" ht="12">
      <c r="A348" s="10"/>
      <c r="B348" s="10"/>
      <c r="C348" s="7" t="s">
        <v>352</v>
      </c>
      <c r="D348" s="7" t="s">
        <v>353</v>
      </c>
      <c r="E348" s="17">
        <v>80232987.99</v>
      </c>
      <c r="F348" s="8">
        <v>194824000</v>
      </c>
      <c r="G348" s="8">
        <v>194824000</v>
      </c>
      <c r="H348" s="8">
        <v>139159282.38</v>
      </c>
      <c r="I348" s="9">
        <v>71.42820308586211</v>
      </c>
      <c r="J348" s="25">
        <f t="shared" si="5"/>
        <v>173.44397344063069</v>
      </c>
      <c r="K348" s="25">
        <v>71.42820308586211</v>
      </c>
    </row>
    <row r="349" spans="1:11" ht="12">
      <c r="A349" s="10"/>
      <c r="B349" s="10"/>
      <c r="C349" s="7" t="s">
        <v>354</v>
      </c>
      <c r="D349" s="7" t="s">
        <v>441</v>
      </c>
      <c r="E349" s="20">
        <v>35990135.54</v>
      </c>
      <c r="F349" s="8">
        <v>79901700</v>
      </c>
      <c r="G349" s="8">
        <v>79901700</v>
      </c>
      <c r="H349" s="8">
        <v>38452105.89</v>
      </c>
      <c r="I349" s="9">
        <v>48.1242650531841</v>
      </c>
      <c r="J349" s="25">
        <f t="shared" si="5"/>
        <v>106.84068096177002</v>
      </c>
      <c r="K349" s="25">
        <v>48.1242650531841</v>
      </c>
    </row>
    <row r="350" spans="1:11" ht="12">
      <c r="A350" s="10"/>
      <c r="B350" s="10"/>
      <c r="C350" s="7" t="s">
        <v>355</v>
      </c>
      <c r="D350" s="7" t="s">
        <v>356</v>
      </c>
      <c r="E350" s="20">
        <v>33148512.9</v>
      </c>
      <c r="F350" s="8">
        <v>102000000</v>
      </c>
      <c r="G350" s="8">
        <v>102000000</v>
      </c>
      <c r="H350" s="8">
        <v>40292839.9</v>
      </c>
      <c r="I350" s="9">
        <v>39.502784215686276</v>
      </c>
      <c r="J350" s="25">
        <f t="shared" si="5"/>
        <v>121.55248116726224</v>
      </c>
      <c r="K350" s="25">
        <v>39.502784215686276</v>
      </c>
    </row>
    <row r="351" spans="1:11" ht="12">
      <c r="A351" s="10"/>
      <c r="B351" s="10"/>
      <c r="C351" s="7" t="s">
        <v>357</v>
      </c>
      <c r="D351" s="7" t="s">
        <v>358</v>
      </c>
      <c r="E351" s="20">
        <v>12309644.05</v>
      </c>
      <c r="F351" s="8">
        <v>43552000</v>
      </c>
      <c r="G351" s="8">
        <v>43552000</v>
      </c>
      <c r="H351" s="8">
        <v>43547177.44</v>
      </c>
      <c r="I351" s="9">
        <v>99.98892689199118</v>
      </c>
      <c r="J351" s="25">
        <f t="shared" si="5"/>
        <v>353.7647170228289</v>
      </c>
      <c r="K351" s="25">
        <v>99.98892689199118</v>
      </c>
    </row>
    <row r="352" spans="1:11" ht="12">
      <c r="A352" s="10"/>
      <c r="B352" s="10"/>
      <c r="C352" s="7" t="s">
        <v>359</v>
      </c>
      <c r="D352" s="7" t="s">
        <v>360</v>
      </c>
      <c r="E352" s="20">
        <v>0</v>
      </c>
      <c r="F352" s="8">
        <v>15000000</v>
      </c>
      <c r="G352" s="8">
        <v>15000000</v>
      </c>
      <c r="H352" s="8">
        <v>0</v>
      </c>
      <c r="I352" s="9">
        <v>0</v>
      </c>
      <c r="J352" s="25">
        <v>0</v>
      </c>
      <c r="K352" s="25">
        <v>0</v>
      </c>
    </row>
    <row r="353" spans="1:11" ht="12">
      <c r="A353" s="10"/>
      <c r="B353" s="10"/>
      <c r="C353" s="7" t="s">
        <v>361</v>
      </c>
      <c r="D353" s="7" t="s">
        <v>362</v>
      </c>
      <c r="E353" s="20">
        <v>27489240.1</v>
      </c>
      <c r="F353" s="8">
        <v>74000000</v>
      </c>
      <c r="G353" s="8">
        <v>74000000</v>
      </c>
      <c r="H353" s="8">
        <v>34491456.68</v>
      </c>
      <c r="I353" s="9">
        <v>46.610076594594595</v>
      </c>
      <c r="J353" s="25">
        <f t="shared" si="5"/>
        <v>125.4725723756911</v>
      </c>
      <c r="K353" s="25">
        <v>46.610076594594595</v>
      </c>
    </row>
    <row r="354" spans="1:11" ht="12">
      <c r="A354" s="10"/>
      <c r="B354" s="6" t="s">
        <v>85</v>
      </c>
      <c r="D354" s="6" t="s">
        <v>86</v>
      </c>
      <c r="E354" s="21">
        <f>+E355</f>
        <v>10817554.8</v>
      </c>
      <c r="F354" s="4">
        <v>149300300</v>
      </c>
      <c r="G354" s="4">
        <v>149300300</v>
      </c>
      <c r="H354" s="4">
        <v>23179776.16</v>
      </c>
      <c r="I354" s="5">
        <v>15.525605882908474</v>
      </c>
      <c r="J354" s="24">
        <f t="shared" si="5"/>
        <v>214.279258007549</v>
      </c>
      <c r="K354" s="24">
        <v>15.525605882908474</v>
      </c>
    </row>
    <row r="355" spans="1:11" ht="12">
      <c r="A355" s="10"/>
      <c r="B355" s="10"/>
      <c r="C355" s="7" t="s">
        <v>363</v>
      </c>
      <c r="D355" s="7" t="s">
        <v>442</v>
      </c>
      <c r="E355" s="20">
        <v>10817554.8</v>
      </c>
      <c r="F355" s="8">
        <v>149300300</v>
      </c>
      <c r="G355" s="8">
        <v>149300300</v>
      </c>
      <c r="H355" s="8">
        <v>23179776.16</v>
      </c>
      <c r="I355" s="9">
        <v>15.525605882908474</v>
      </c>
      <c r="J355" s="25">
        <f t="shared" si="5"/>
        <v>214.279258007549</v>
      </c>
      <c r="K355" s="25">
        <v>15.525605882908474</v>
      </c>
    </row>
    <row r="356" spans="1:11" ht="12">
      <c r="A356" s="10"/>
      <c r="B356" s="6" t="s">
        <v>114</v>
      </c>
      <c r="D356" s="6" t="s">
        <v>115</v>
      </c>
      <c r="E356" s="21">
        <f>+E357+E358+E359</f>
        <v>110522392.44000001</v>
      </c>
      <c r="F356" s="4">
        <v>259148000</v>
      </c>
      <c r="G356" s="4">
        <v>572148000</v>
      </c>
      <c r="H356" s="4">
        <v>60043646.21</v>
      </c>
      <c r="I356" s="5">
        <v>23.169635193017115</v>
      </c>
      <c r="J356" s="24">
        <f t="shared" si="5"/>
        <v>54.327132162467684</v>
      </c>
      <c r="K356" s="24">
        <v>10.494425604913415</v>
      </c>
    </row>
    <row r="357" spans="1:11" ht="12">
      <c r="A357" s="10"/>
      <c r="B357" s="10"/>
      <c r="C357" s="7" t="s">
        <v>364</v>
      </c>
      <c r="D357" s="7" t="s">
        <v>365</v>
      </c>
      <c r="E357" s="20">
        <v>58796146.57</v>
      </c>
      <c r="F357" s="8">
        <v>90000000</v>
      </c>
      <c r="G357" s="8">
        <v>378000000</v>
      </c>
      <c r="H357" s="8">
        <v>22877929</v>
      </c>
      <c r="I357" s="9">
        <v>25.419921111111112</v>
      </c>
      <c r="J357" s="25">
        <f t="shared" si="5"/>
        <v>38.91059250415771</v>
      </c>
      <c r="K357" s="25">
        <v>6.05236216931217</v>
      </c>
    </row>
    <row r="358" spans="1:11" ht="12">
      <c r="A358" s="10"/>
      <c r="B358" s="10"/>
      <c r="C358" s="7" t="s">
        <v>366</v>
      </c>
      <c r="D358" s="7" t="s">
        <v>367</v>
      </c>
      <c r="E358" s="20">
        <v>48763023.86</v>
      </c>
      <c r="F358" s="8">
        <v>165000000</v>
      </c>
      <c r="G358" s="8">
        <v>190000000</v>
      </c>
      <c r="H358" s="8">
        <v>36444089.21</v>
      </c>
      <c r="I358" s="9">
        <v>22.087326793939393</v>
      </c>
      <c r="J358" s="25">
        <f t="shared" si="5"/>
        <v>74.73713958886552</v>
      </c>
      <c r="K358" s="25">
        <v>19.181099584210525</v>
      </c>
    </row>
    <row r="359" spans="1:11" ht="12">
      <c r="A359" s="10"/>
      <c r="B359" s="10"/>
      <c r="C359" s="7" t="s">
        <v>368</v>
      </c>
      <c r="D359" s="7" t="s">
        <v>308</v>
      </c>
      <c r="E359" s="20">
        <v>2963222.01</v>
      </c>
      <c r="F359" s="8">
        <v>4148000</v>
      </c>
      <c r="G359" s="8">
        <v>4148000</v>
      </c>
      <c r="H359" s="8">
        <v>721628</v>
      </c>
      <c r="I359" s="9">
        <v>17.397010607521697</v>
      </c>
      <c r="J359" s="25">
        <f t="shared" si="5"/>
        <v>24.35281587288156</v>
      </c>
      <c r="K359" s="25">
        <v>17.397010607521697</v>
      </c>
    </row>
    <row r="360" spans="1:11" ht="12">
      <c r="A360" s="10"/>
      <c r="B360" s="10"/>
      <c r="C360" s="10"/>
      <c r="D360" s="10"/>
      <c r="E360" s="17"/>
      <c r="F360" s="10"/>
      <c r="G360" s="10"/>
      <c r="H360" s="10"/>
      <c r="I360" s="10"/>
      <c r="J360" s="26"/>
      <c r="K360" s="26"/>
    </row>
    <row r="361" spans="1:11" ht="12">
      <c r="A361" s="10"/>
      <c r="B361" s="10"/>
      <c r="C361" s="10"/>
      <c r="D361" s="10"/>
      <c r="E361" s="17"/>
      <c r="F361" s="10"/>
      <c r="G361" s="10"/>
      <c r="H361" s="10"/>
      <c r="I361" s="10"/>
      <c r="J361" s="26"/>
      <c r="K361" s="26"/>
    </row>
    <row r="362" spans="1:11" ht="12">
      <c r="A362" s="6" t="s">
        <v>369</v>
      </c>
      <c r="B362" s="10"/>
      <c r="C362" s="10"/>
      <c r="D362" s="6" t="s">
        <v>375</v>
      </c>
      <c r="E362" s="19">
        <f>+E363+E365</f>
        <v>513603931.51000005</v>
      </c>
      <c r="F362" s="4">
        <v>913500000</v>
      </c>
      <c r="G362" s="4">
        <v>896049600</v>
      </c>
      <c r="H362" s="4">
        <v>160185000.33</v>
      </c>
      <c r="I362" s="5">
        <v>17.535303812807882</v>
      </c>
      <c r="J362" s="24">
        <f t="shared" si="5"/>
        <v>31.188429547074282</v>
      </c>
      <c r="K362" s="24">
        <v>17.876800606796767</v>
      </c>
    </row>
    <row r="363" spans="1:11" ht="12">
      <c r="A363" s="10"/>
      <c r="B363" s="6" t="s">
        <v>79</v>
      </c>
      <c r="D363" s="6" t="s">
        <v>80</v>
      </c>
      <c r="E363" s="21">
        <f>+E364</f>
        <v>40325839.29</v>
      </c>
      <c r="F363" s="4">
        <v>154000000</v>
      </c>
      <c r="G363" s="4">
        <v>160000000</v>
      </c>
      <c r="H363" s="4">
        <v>75003882.24</v>
      </c>
      <c r="I363" s="5">
        <v>48.70381963636363</v>
      </c>
      <c r="J363" s="24">
        <f t="shared" si="5"/>
        <v>185.99459691493502</v>
      </c>
      <c r="K363" s="24">
        <v>46.877426400000004</v>
      </c>
    </row>
    <row r="364" spans="1:11" ht="12">
      <c r="A364" s="10"/>
      <c r="B364" s="10"/>
      <c r="C364" s="7" t="s">
        <v>370</v>
      </c>
      <c r="D364" s="7" t="s">
        <v>371</v>
      </c>
      <c r="E364" s="20">
        <v>40325839.29</v>
      </c>
      <c r="F364" s="8">
        <v>154000000</v>
      </c>
      <c r="G364" s="8">
        <v>160000000</v>
      </c>
      <c r="H364" s="8">
        <v>75003882.24</v>
      </c>
      <c r="I364" s="9">
        <v>48.70381963636363</v>
      </c>
      <c r="J364" s="25">
        <f t="shared" si="5"/>
        <v>185.99459691493502</v>
      </c>
      <c r="K364" s="25">
        <v>46.877426400000004</v>
      </c>
    </row>
    <row r="365" spans="1:11" ht="12">
      <c r="A365" s="10"/>
      <c r="B365" s="6" t="s">
        <v>114</v>
      </c>
      <c r="D365" s="6" t="s">
        <v>115</v>
      </c>
      <c r="E365" s="21">
        <f>+E366+E367+E368</f>
        <v>473278092.22</v>
      </c>
      <c r="F365" s="4">
        <v>759500000</v>
      </c>
      <c r="G365" s="4">
        <v>736049600</v>
      </c>
      <c r="H365" s="4">
        <v>85181118.09</v>
      </c>
      <c r="I365" s="5">
        <v>11.215420420013167</v>
      </c>
      <c r="J365" s="24">
        <f t="shared" si="5"/>
        <v>17.998111362062403</v>
      </c>
      <c r="K365" s="24">
        <v>11.572741577469777</v>
      </c>
    </row>
    <row r="366" spans="1:11" ht="12">
      <c r="A366" s="10"/>
      <c r="B366" s="10"/>
      <c r="C366" s="7" t="s">
        <v>372</v>
      </c>
      <c r="D366" s="7" t="s">
        <v>373</v>
      </c>
      <c r="E366" s="20">
        <v>324006049.68</v>
      </c>
      <c r="F366" s="8">
        <v>287500000</v>
      </c>
      <c r="G366" s="8">
        <v>275049600</v>
      </c>
      <c r="H366" s="8">
        <v>50379721.21</v>
      </c>
      <c r="I366" s="9">
        <v>17.52338129043478</v>
      </c>
      <c r="J366" s="25">
        <f t="shared" si="5"/>
        <v>15.549006341010244</v>
      </c>
      <c r="K366" s="25">
        <v>18.316594974142845</v>
      </c>
    </row>
    <row r="367" spans="1:11" ht="12">
      <c r="A367" s="10"/>
      <c r="B367" s="10"/>
      <c r="C367" s="7" t="s">
        <v>374</v>
      </c>
      <c r="D367" s="7" t="s">
        <v>375</v>
      </c>
      <c r="E367" s="20">
        <v>149272042.54</v>
      </c>
      <c r="F367" s="8">
        <v>442000000</v>
      </c>
      <c r="G367" s="8">
        <v>437000000</v>
      </c>
      <c r="H367" s="8">
        <v>34801396.88</v>
      </c>
      <c r="I367" s="9">
        <v>7.87361920361991</v>
      </c>
      <c r="J367" s="25">
        <f t="shared" si="5"/>
        <v>23.314075621812687</v>
      </c>
      <c r="K367" s="25">
        <v>7.963706379862701</v>
      </c>
    </row>
    <row r="368" spans="1:11" ht="12">
      <c r="A368" s="10"/>
      <c r="B368" s="10"/>
      <c r="C368" s="7" t="s">
        <v>376</v>
      </c>
      <c r="D368" s="7" t="s">
        <v>377</v>
      </c>
      <c r="E368" s="20">
        <v>0</v>
      </c>
      <c r="F368" s="8">
        <v>30000000</v>
      </c>
      <c r="G368" s="8">
        <v>24000000</v>
      </c>
      <c r="H368" s="8">
        <v>0</v>
      </c>
      <c r="I368" s="9">
        <v>0</v>
      </c>
      <c r="J368" s="25">
        <v>0</v>
      </c>
      <c r="K368" s="25">
        <v>0</v>
      </c>
    </row>
    <row r="369" spans="1:11" ht="12">
      <c r="A369" s="10"/>
      <c r="B369" s="10"/>
      <c r="C369" s="10"/>
      <c r="D369" s="10"/>
      <c r="E369" s="17"/>
      <c r="F369" s="10"/>
      <c r="G369" s="10"/>
      <c r="H369" s="10"/>
      <c r="I369" s="10"/>
      <c r="J369" s="26"/>
      <c r="K369" s="26"/>
    </row>
    <row r="370" spans="1:11" s="15" customFormat="1" ht="12">
      <c r="A370" s="16">
        <v>20</v>
      </c>
      <c r="B370" s="14"/>
      <c r="C370" s="14"/>
      <c r="D370" s="14" t="s">
        <v>424</v>
      </c>
      <c r="E370" s="21"/>
      <c r="F370" s="14"/>
      <c r="G370" s="14"/>
      <c r="H370" s="14"/>
      <c r="I370" s="14"/>
      <c r="J370" s="27"/>
      <c r="K370" s="27"/>
    </row>
    <row r="371" spans="1:11" s="15" customFormat="1" ht="12">
      <c r="A371" s="14"/>
      <c r="B371" s="14"/>
      <c r="C371" s="14"/>
      <c r="D371" s="14" t="s">
        <v>443</v>
      </c>
      <c r="E371" s="21">
        <f>+E373+E379+E387</f>
        <v>274141387.03999996</v>
      </c>
      <c r="F371" s="21">
        <f>+F373+F379+F387</f>
        <v>902807126.78</v>
      </c>
      <c r="G371" s="21">
        <f>+G373+G379+G387</f>
        <v>855450459.48</v>
      </c>
      <c r="H371" s="21">
        <f>+H373+H379+H387</f>
        <v>359997427.35</v>
      </c>
      <c r="I371" s="14"/>
      <c r="J371" s="27">
        <f t="shared" si="5"/>
        <v>131.31816076259685</v>
      </c>
      <c r="K371" s="27">
        <f>+H371/G371*100</f>
        <v>42.0827908104498</v>
      </c>
    </row>
    <row r="372" spans="1:11" ht="12">
      <c r="A372" s="10"/>
      <c r="B372" s="10"/>
      <c r="C372" s="10"/>
      <c r="D372" s="10"/>
      <c r="E372" s="17"/>
      <c r="F372" s="10"/>
      <c r="G372" s="10"/>
      <c r="H372" s="10"/>
      <c r="I372" s="10"/>
      <c r="J372" s="26"/>
      <c r="K372" s="26"/>
    </row>
    <row r="373" spans="1:11" ht="12">
      <c r="A373" s="6" t="s">
        <v>378</v>
      </c>
      <c r="B373" s="10"/>
      <c r="C373" s="10"/>
      <c r="D373" s="6" t="s">
        <v>71</v>
      </c>
      <c r="E373" s="19">
        <f>+E374</f>
        <v>183196589.88</v>
      </c>
      <c r="F373" s="4">
        <v>356870990</v>
      </c>
      <c r="G373" s="4">
        <v>354886400</v>
      </c>
      <c r="H373" s="4">
        <f>+H374</f>
        <v>209122916.88</v>
      </c>
      <c r="I373" s="5">
        <v>58.60288494730266</v>
      </c>
      <c r="J373" s="24">
        <f t="shared" si="5"/>
        <v>114.15218864989933</v>
      </c>
      <c r="K373" s="24">
        <f>+H373/G373*100</f>
        <v>58.92672046040648</v>
      </c>
    </row>
    <row r="374" spans="1:11" ht="12">
      <c r="A374" s="10"/>
      <c r="B374" s="6" t="s">
        <v>14</v>
      </c>
      <c r="D374" s="6" t="s">
        <v>15</v>
      </c>
      <c r="E374" s="21">
        <f>+E375+E376</f>
        <v>183196589.88</v>
      </c>
      <c r="F374" s="4">
        <v>356870990</v>
      </c>
      <c r="G374" s="4">
        <v>354886400</v>
      </c>
      <c r="H374" s="4">
        <f>+H375+H376</f>
        <v>209122916.88</v>
      </c>
      <c r="I374" s="5">
        <v>58.60288494730266</v>
      </c>
      <c r="J374" s="24">
        <f t="shared" si="5"/>
        <v>114.15218864989933</v>
      </c>
      <c r="K374" s="24">
        <f>+H374/G374*100</f>
        <v>58.92672046040648</v>
      </c>
    </row>
    <row r="375" spans="1:11" ht="12">
      <c r="A375" s="10"/>
      <c r="B375" s="10"/>
      <c r="C375" s="7" t="s">
        <v>379</v>
      </c>
      <c r="D375" s="7" t="s">
        <v>17</v>
      </c>
      <c r="E375" s="20">
        <v>54007613.9</v>
      </c>
      <c r="F375" s="8">
        <v>123810990</v>
      </c>
      <c r="G375" s="8">
        <v>121826400</v>
      </c>
      <c r="H375" s="8">
        <f>62848123.7-13778.8</f>
        <v>62834344.900000006</v>
      </c>
      <c r="I375" s="9">
        <v>50.761344933919034</v>
      </c>
      <c r="J375" s="25">
        <f t="shared" si="5"/>
        <v>116.34349374579574</v>
      </c>
      <c r="K375" s="25">
        <f>+H375/G375*100</f>
        <v>51.57695286079208</v>
      </c>
    </row>
    <row r="376" spans="1:11" ht="12">
      <c r="A376" s="10"/>
      <c r="B376" s="10"/>
      <c r="C376" s="7" t="s">
        <v>380</v>
      </c>
      <c r="D376" s="7" t="s">
        <v>381</v>
      </c>
      <c r="E376" s="20">
        <v>129188975.98</v>
      </c>
      <c r="F376" s="8">
        <v>233060000</v>
      </c>
      <c r="G376" s="8">
        <v>233060000</v>
      </c>
      <c r="H376" s="8">
        <v>146288571.98</v>
      </c>
      <c r="I376" s="9">
        <v>62.76863124517292</v>
      </c>
      <c r="J376" s="25">
        <f t="shared" si="5"/>
        <v>113.23611079837588</v>
      </c>
      <c r="K376" s="25">
        <v>62.76863124517292</v>
      </c>
    </row>
    <row r="377" spans="1:11" ht="12">
      <c r="A377" s="10"/>
      <c r="B377" s="10"/>
      <c r="C377" s="10"/>
      <c r="D377" s="10"/>
      <c r="E377" s="17"/>
      <c r="F377" s="10"/>
      <c r="G377" s="10"/>
      <c r="H377" s="10"/>
      <c r="I377" s="10"/>
      <c r="J377" s="26"/>
      <c r="K377" s="26"/>
    </row>
    <row r="378" spans="1:11" ht="12" hidden="1">
      <c r="A378" s="10"/>
      <c r="B378" s="10"/>
      <c r="C378" s="10"/>
      <c r="D378" s="10"/>
      <c r="E378" s="17"/>
      <c r="F378" s="10"/>
      <c r="G378" s="10"/>
      <c r="H378" s="10"/>
      <c r="I378" s="10"/>
      <c r="J378" s="26"/>
      <c r="K378" s="26"/>
    </row>
    <row r="379" spans="1:11" ht="12">
      <c r="A379" s="6" t="s">
        <v>382</v>
      </c>
      <c r="B379" s="10"/>
      <c r="C379" s="10"/>
      <c r="D379" s="6" t="s">
        <v>383</v>
      </c>
      <c r="E379" s="19">
        <f>+E380+E382</f>
        <v>44559965.26</v>
      </c>
      <c r="F379" s="4">
        <v>264865883</v>
      </c>
      <c r="G379" s="4">
        <v>285857678.7</v>
      </c>
      <c r="H379" s="4">
        <v>99273265.36</v>
      </c>
      <c r="I379" s="5">
        <v>37.480578561339286</v>
      </c>
      <c r="J379" s="24">
        <f t="shared" si="5"/>
        <v>222.7857781772427</v>
      </c>
      <c r="K379" s="24">
        <v>34.72821363815265</v>
      </c>
    </row>
    <row r="380" spans="1:11" ht="12">
      <c r="A380" s="10"/>
      <c r="B380" s="6" t="s">
        <v>85</v>
      </c>
      <c r="D380" s="6" t="s">
        <v>86</v>
      </c>
      <c r="E380" s="21">
        <f>+E381</f>
        <v>34108869</v>
      </c>
      <c r="F380" s="4">
        <v>118504963</v>
      </c>
      <c r="G380" s="4">
        <v>118504963</v>
      </c>
      <c r="H380" s="4">
        <v>21992067.79</v>
      </c>
      <c r="I380" s="5">
        <v>18.5579297552289</v>
      </c>
      <c r="J380" s="24">
        <f t="shared" si="5"/>
        <v>64.47609796150086</v>
      </c>
      <c r="K380" s="24">
        <v>18.5579297552289</v>
      </c>
    </row>
    <row r="381" spans="1:11" ht="12">
      <c r="A381" s="10"/>
      <c r="B381" s="10"/>
      <c r="C381" s="7" t="s">
        <v>384</v>
      </c>
      <c r="D381" s="7" t="s">
        <v>88</v>
      </c>
      <c r="E381" s="20">
        <v>34108869</v>
      </c>
      <c r="F381" s="8">
        <v>118504963</v>
      </c>
      <c r="G381" s="8">
        <v>118504963</v>
      </c>
      <c r="H381" s="8">
        <v>21992067.79</v>
      </c>
      <c r="I381" s="9">
        <v>18.5579297552289</v>
      </c>
      <c r="J381" s="25">
        <f t="shared" si="5"/>
        <v>64.47609796150086</v>
      </c>
      <c r="K381" s="25">
        <v>18.5579297552289</v>
      </c>
    </row>
    <row r="382" spans="1:11" ht="12">
      <c r="A382" s="10"/>
      <c r="B382" s="6" t="s">
        <v>66</v>
      </c>
      <c r="D382" s="6" t="s">
        <v>67</v>
      </c>
      <c r="E382" s="21">
        <f>+E383+E384</f>
        <v>10451096.26</v>
      </c>
      <c r="F382" s="4">
        <v>146360920</v>
      </c>
      <c r="G382" s="4">
        <v>167352715.7</v>
      </c>
      <c r="H382" s="4">
        <v>77281197.57</v>
      </c>
      <c r="I382" s="5">
        <v>52.80179816442805</v>
      </c>
      <c r="J382" s="24">
        <f t="shared" si="5"/>
        <v>739.4554183352244</v>
      </c>
      <c r="K382" s="24">
        <v>46.17863369993702</v>
      </c>
    </row>
    <row r="383" spans="1:11" ht="12">
      <c r="A383" s="10"/>
      <c r="B383" s="10"/>
      <c r="C383" s="7" t="s">
        <v>385</v>
      </c>
      <c r="D383" s="7" t="s">
        <v>308</v>
      </c>
      <c r="E383" s="20">
        <v>9256794.41</v>
      </c>
      <c r="F383" s="8">
        <v>51860920</v>
      </c>
      <c r="G383" s="8">
        <v>51860920</v>
      </c>
      <c r="H383" s="8">
        <v>24791772.76</v>
      </c>
      <c r="I383" s="9">
        <v>47.80434431167052</v>
      </c>
      <c r="J383" s="25">
        <f t="shared" si="5"/>
        <v>267.8224411381305</v>
      </c>
      <c r="K383" s="25">
        <v>47.80434431167052</v>
      </c>
    </row>
    <row r="384" spans="1:11" ht="12">
      <c r="A384" s="10"/>
      <c r="B384" s="10"/>
      <c r="C384" s="7" t="s">
        <v>386</v>
      </c>
      <c r="D384" s="7" t="s">
        <v>140</v>
      </c>
      <c r="E384" s="20">
        <v>1194301.85</v>
      </c>
      <c r="F384" s="8">
        <v>94500000</v>
      </c>
      <c r="G384" s="8">
        <v>115491795.7</v>
      </c>
      <c r="H384" s="8">
        <v>52489424.81</v>
      </c>
      <c r="I384" s="9">
        <v>55.54436487830688</v>
      </c>
      <c r="J384" s="25">
        <f t="shared" si="5"/>
        <v>4394.9881522832775</v>
      </c>
      <c r="K384" s="25">
        <v>45.44861779302995</v>
      </c>
    </row>
    <row r="385" spans="1:11" ht="12">
      <c r="A385" s="10"/>
      <c r="B385" s="10"/>
      <c r="C385" s="10"/>
      <c r="D385" s="10"/>
      <c r="E385" s="17"/>
      <c r="F385" s="10"/>
      <c r="G385" s="10"/>
      <c r="H385" s="10"/>
      <c r="I385" s="10"/>
      <c r="J385" s="26"/>
      <c r="K385" s="26"/>
    </row>
    <row r="386" spans="1:11" ht="12" hidden="1">
      <c r="A386" s="10"/>
      <c r="B386" s="10"/>
      <c r="C386" s="10"/>
      <c r="D386" s="10"/>
      <c r="E386" s="17"/>
      <c r="F386" s="10"/>
      <c r="G386" s="10"/>
      <c r="H386" s="10"/>
      <c r="I386" s="10"/>
      <c r="J386" s="26"/>
      <c r="K386" s="26"/>
    </row>
    <row r="387" spans="1:11" ht="12">
      <c r="A387" s="6" t="s">
        <v>387</v>
      </c>
      <c r="B387" s="10"/>
      <c r="C387" s="10"/>
      <c r="D387" s="6" t="s">
        <v>388</v>
      </c>
      <c r="E387" s="19">
        <f>+E388+E392+E394</f>
        <v>46384831.900000006</v>
      </c>
      <c r="F387" s="4">
        <v>281070253.78</v>
      </c>
      <c r="G387" s="4">
        <v>214706380.78</v>
      </c>
      <c r="H387" s="4">
        <v>51601245.11</v>
      </c>
      <c r="I387" s="5">
        <v>18.3588424659087</v>
      </c>
      <c r="J387" s="24">
        <f t="shared" si="5"/>
        <v>111.24594613438707</v>
      </c>
      <c r="K387" s="24">
        <v>24.033400834450973</v>
      </c>
    </row>
    <row r="388" spans="1:11" ht="12">
      <c r="A388" s="10"/>
      <c r="B388" s="6" t="s">
        <v>79</v>
      </c>
      <c r="D388" s="6" t="s">
        <v>80</v>
      </c>
      <c r="E388" s="21">
        <f>+E389+E390+E391</f>
        <v>30808021.080000002</v>
      </c>
      <c r="F388" s="4">
        <v>136000000</v>
      </c>
      <c r="G388" s="4">
        <v>126000000</v>
      </c>
      <c r="H388" s="4">
        <v>43607341.83</v>
      </c>
      <c r="I388" s="5">
        <v>32.064221933823525</v>
      </c>
      <c r="J388" s="24">
        <f t="shared" si="5"/>
        <v>141.54541674963045</v>
      </c>
      <c r="K388" s="24">
        <v>34.60900145238095</v>
      </c>
    </row>
    <row r="389" spans="1:11" ht="12">
      <c r="A389" s="10"/>
      <c r="B389" s="10"/>
      <c r="C389" s="7" t="s">
        <v>389</v>
      </c>
      <c r="D389" s="7" t="s">
        <v>444</v>
      </c>
      <c r="E389" s="20">
        <v>22169182.78</v>
      </c>
      <c r="F389" s="8">
        <v>70000000</v>
      </c>
      <c r="G389" s="8">
        <v>60000000</v>
      </c>
      <c r="H389" s="8">
        <v>24897836.03</v>
      </c>
      <c r="I389" s="9">
        <v>35.568337185714284</v>
      </c>
      <c r="J389" s="25">
        <f t="shared" si="5"/>
        <v>112.30831680661528</v>
      </c>
      <c r="K389" s="25">
        <v>41.496393383333334</v>
      </c>
    </row>
    <row r="390" spans="1:11" ht="12">
      <c r="A390" s="10"/>
      <c r="B390" s="10"/>
      <c r="C390" s="7" t="s">
        <v>390</v>
      </c>
      <c r="D390" s="7" t="s">
        <v>391</v>
      </c>
      <c r="E390" s="20">
        <v>8638838.3</v>
      </c>
      <c r="F390" s="8">
        <v>50000000</v>
      </c>
      <c r="G390" s="8">
        <v>50000000</v>
      </c>
      <c r="H390" s="8">
        <v>7037783.83</v>
      </c>
      <c r="I390" s="9">
        <v>14.075567659999999</v>
      </c>
      <c r="J390" s="25">
        <f t="shared" si="5"/>
        <v>81.46678506530212</v>
      </c>
      <c r="K390" s="25">
        <v>14.075567659999999</v>
      </c>
    </row>
    <row r="391" spans="1:11" ht="12">
      <c r="A391" s="10"/>
      <c r="B391" s="10"/>
      <c r="C391" s="7" t="s">
        <v>392</v>
      </c>
      <c r="D391" s="7" t="s">
        <v>393</v>
      </c>
      <c r="E391" s="20">
        <v>0</v>
      </c>
      <c r="F391" s="8">
        <v>16000000</v>
      </c>
      <c r="G391" s="8">
        <v>16000000</v>
      </c>
      <c r="H391" s="8">
        <v>11671721.97</v>
      </c>
      <c r="I391" s="9">
        <v>72.9482623125</v>
      </c>
      <c r="J391" s="25">
        <v>0</v>
      </c>
      <c r="K391" s="25">
        <v>72.9482623125</v>
      </c>
    </row>
    <row r="392" spans="1:11" ht="12">
      <c r="A392" s="10"/>
      <c r="B392" s="6" t="s">
        <v>85</v>
      </c>
      <c r="D392" s="6" t="s">
        <v>86</v>
      </c>
      <c r="E392" s="21">
        <f>+E393</f>
        <v>7605543.55</v>
      </c>
      <c r="F392" s="4">
        <v>45600000</v>
      </c>
      <c r="G392" s="4">
        <v>37000000</v>
      </c>
      <c r="H392" s="4">
        <v>2887055.5</v>
      </c>
      <c r="I392" s="5">
        <v>6.331262061403509</v>
      </c>
      <c r="J392" s="24">
        <f t="shared" si="5"/>
        <v>37.95988387969983</v>
      </c>
      <c r="K392" s="24">
        <v>7.802852702702703</v>
      </c>
    </row>
    <row r="393" spans="1:11" ht="12">
      <c r="A393" s="10"/>
      <c r="B393" s="10"/>
      <c r="C393" s="7" t="s">
        <v>394</v>
      </c>
      <c r="D393" s="7" t="s">
        <v>395</v>
      </c>
      <c r="E393" s="20">
        <v>7605543.55</v>
      </c>
      <c r="F393" s="8">
        <v>45600000</v>
      </c>
      <c r="G393" s="8">
        <v>37000000</v>
      </c>
      <c r="H393" s="8">
        <v>2887055.5</v>
      </c>
      <c r="I393" s="9">
        <v>6.331262061403509</v>
      </c>
      <c r="J393" s="25">
        <f t="shared" si="5"/>
        <v>37.95988387969983</v>
      </c>
      <c r="K393" s="25">
        <v>7.802852702702703</v>
      </c>
    </row>
    <row r="394" spans="1:11" ht="12">
      <c r="A394" s="10"/>
      <c r="B394" s="6" t="s">
        <v>114</v>
      </c>
      <c r="D394" s="6" t="s">
        <v>115</v>
      </c>
      <c r="E394" s="21">
        <f>+E395</f>
        <v>7971267.27</v>
      </c>
      <c r="F394" s="4">
        <v>99470253.78</v>
      </c>
      <c r="G394" s="4">
        <v>51706380.78</v>
      </c>
      <c r="H394" s="4">
        <v>5106847.78</v>
      </c>
      <c r="I394" s="5">
        <v>5.134045190328859</v>
      </c>
      <c r="J394" s="24">
        <f t="shared" si="5"/>
        <v>64.06569503972986</v>
      </c>
      <c r="K394" s="24">
        <v>9.876629736915035</v>
      </c>
    </row>
    <row r="395" spans="1:11" ht="12">
      <c r="A395" s="10"/>
      <c r="B395" s="10"/>
      <c r="C395" s="7" t="s">
        <v>396</v>
      </c>
      <c r="D395" s="7" t="s">
        <v>397</v>
      </c>
      <c r="E395" s="20">
        <v>7971267.27</v>
      </c>
      <c r="F395" s="8">
        <v>99470253.78</v>
      </c>
      <c r="G395" s="8">
        <v>51706380.78</v>
      </c>
      <c r="H395" s="8">
        <v>5106847.78</v>
      </c>
      <c r="I395" s="9">
        <v>5.134045190328859</v>
      </c>
      <c r="J395" s="25">
        <f t="shared" si="5"/>
        <v>64.06569503972986</v>
      </c>
      <c r="K395" s="25">
        <v>9.876629736915035</v>
      </c>
    </row>
    <row r="396" spans="1:11" ht="12">
      <c r="A396" s="10"/>
      <c r="B396" s="10"/>
      <c r="C396" s="10"/>
      <c r="D396" s="10"/>
      <c r="E396" s="17"/>
      <c r="F396" s="10"/>
      <c r="G396" s="10"/>
      <c r="H396" s="10"/>
      <c r="I396" s="10"/>
      <c r="J396" s="26"/>
      <c r="K396" s="26"/>
    </row>
    <row r="397" spans="1:11" ht="12">
      <c r="A397" s="10"/>
      <c r="B397" s="10"/>
      <c r="C397" s="10"/>
      <c r="D397" s="10"/>
      <c r="E397" s="17"/>
      <c r="F397" s="10"/>
      <c r="G397" s="10"/>
      <c r="H397" s="10"/>
      <c r="I397" s="10"/>
      <c r="J397" s="26"/>
      <c r="K397" s="26"/>
    </row>
    <row r="398" spans="1:11" ht="12">
      <c r="A398" s="6" t="s">
        <v>26</v>
      </c>
      <c r="B398" s="10"/>
      <c r="C398" s="10"/>
      <c r="D398" s="6" t="s">
        <v>425</v>
      </c>
      <c r="E398" s="19">
        <f>+E400+E403</f>
        <v>23342429.81</v>
      </c>
      <c r="F398" s="4">
        <v>79951242</v>
      </c>
      <c r="G398" s="4">
        <v>80112892</v>
      </c>
      <c r="H398" s="4">
        <v>22131185.78</v>
      </c>
      <c r="I398" s="5">
        <v>27.68085301289003</v>
      </c>
      <c r="J398" s="24">
        <f aca="true" t="shared" si="6" ref="J398:J412">+H398/E398*100</f>
        <v>94.81097709253432</v>
      </c>
      <c r="K398" s="24">
        <v>27.624999207368525</v>
      </c>
    </row>
    <row r="399" spans="1:11" ht="12">
      <c r="A399" s="6"/>
      <c r="B399" s="10"/>
      <c r="C399" s="10"/>
      <c r="D399" s="6" t="s">
        <v>426</v>
      </c>
      <c r="E399" s="19"/>
      <c r="F399" s="4"/>
      <c r="G399" s="4"/>
      <c r="H399" s="4"/>
      <c r="I399" s="5"/>
      <c r="J399" s="24"/>
      <c r="K399" s="24"/>
    </row>
    <row r="400" spans="1:11" ht="12">
      <c r="A400" s="10"/>
      <c r="B400" s="6" t="s">
        <v>14</v>
      </c>
      <c r="D400" s="6" t="s">
        <v>15</v>
      </c>
      <c r="E400" s="21">
        <f>+E401+E402</f>
        <v>8711075.36</v>
      </c>
      <c r="F400" s="4">
        <v>19570983</v>
      </c>
      <c r="G400" s="4">
        <v>19732633</v>
      </c>
      <c r="H400" s="4">
        <v>9551758.69</v>
      </c>
      <c r="I400" s="5">
        <v>48.805717576884106</v>
      </c>
      <c r="J400" s="24">
        <f t="shared" si="6"/>
        <v>109.65074109977624</v>
      </c>
      <c r="K400" s="24">
        <v>48.405900469542004</v>
      </c>
    </row>
    <row r="401" spans="1:11" ht="12">
      <c r="A401" s="10"/>
      <c r="B401" s="10"/>
      <c r="C401" s="7" t="s">
        <v>398</v>
      </c>
      <c r="D401" s="7" t="s">
        <v>17</v>
      </c>
      <c r="E401" s="20">
        <v>7165123.1</v>
      </c>
      <c r="F401" s="8">
        <v>16829850</v>
      </c>
      <c r="G401" s="8">
        <v>16991500</v>
      </c>
      <c r="H401" s="8">
        <v>8601490.1</v>
      </c>
      <c r="I401" s="9">
        <v>51.108536915064605</v>
      </c>
      <c r="J401" s="25">
        <f t="shared" si="6"/>
        <v>120.04664790755655</v>
      </c>
      <c r="K401" s="25">
        <v>50.62231174410735</v>
      </c>
    </row>
    <row r="402" spans="1:11" ht="12">
      <c r="A402" s="10"/>
      <c r="B402" s="10"/>
      <c r="C402" s="7" t="s">
        <v>399</v>
      </c>
      <c r="D402" s="7" t="s">
        <v>19</v>
      </c>
      <c r="E402" s="20">
        <v>1545952.26</v>
      </c>
      <c r="F402" s="8">
        <v>2741133</v>
      </c>
      <c r="G402" s="8">
        <v>2741133</v>
      </c>
      <c r="H402" s="8">
        <v>950268.59</v>
      </c>
      <c r="I402" s="9">
        <v>34.66700047024351</v>
      </c>
      <c r="J402" s="25">
        <f t="shared" si="6"/>
        <v>61.46817172737274</v>
      </c>
      <c r="K402" s="25">
        <v>34.66700047024351</v>
      </c>
    </row>
    <row r="403" spans="1:11" ht="12">
      <c r="A403" s="10"/>
      <c r="B403" s="6" t="s">
        <v>66</v>
      </c>
      <c r="D403" s="6" t="s">
        <v>67</v>
      </c>
      <c r="E403" s="21">
        <f>+E404</f>
        <v>14631354.45</v>
      </c>
      <c r="F403" s="4">
        <v>60380259</v>
      </c>
      <c r="G403" s="4">
        <v>60380259</v>
      </c>
      <c r="H403" s="4">
        <v>12579427.09</v>
      </c>
      <c r="I403" s="5">
        <v>20.833675274562832</v>
      </c>
      <c r="J403" s="24">
        <f t="shared" si="6"/>
        <v>85.97582085095341</v>
      </c>
      <c r="K403" s="24">
        <v>20.833675274562832</v>
      </c>
    </row>
    <row r="404" spans="1:11" ht="12">
      <c r="A404" s="10"/>
      <c r="B404" s="10"/>
      <c r="C404" s="7" t="s">
        <v>400</v>
      </c>
      <c r="D404" s="7" t="s">
        <v>69</v>
      </c>
      <c r="E404" s="20">
        <v>14631354.45</v>
      </c>
      <c r="F404" s="8">
        <v>60380259</v>
      </c>
      <c r="G404" s="8">
        <v>60380259</v>
      </c>
      <c r="H404" s="8">
        <v>12579427.09</v>
      </c>
      <c r="I404" s="9">
        <v>20.833675274562832</v>
      </c>
      <c r="J404" s="25">
        <f t="shared" si="6"/>
        <v>85.97582085095341</v>
      </c>
      <c r="K404" s="25">
        <v>20.833675274562832</v>
      </c>
    </row>
    <row r="405" spans="1:11" ht="12">
      <c r="A405" s="10"/>
      <c r="B405" s="10"/>
      <c r="C405" s="10"/>
      <c r="D405" s="10"/>
      <c r="E405" s="17"/>
      <c r="F405" s="10"/>
      <c r="G405" s="10"/>
      <c r="H405" s="10"/>
      <c r="I405" s="10"/>
      <c r="J405" s="26"/>
      <c r="K405" s="26"/>
    </row>
    <row r="406" spans="1:11" ht="12">
      <c r="A406" s="10"/>
      <c r="B406" s="10"/>
      <c r="C406" s="10"/>
      <c r="D406" s="10"/>
      <c r="E406" s="17"/>
      <c r="F406" s="10"/>
      <c r="G406" s="10"/>
      <c r="H406" s="10"/>
      <c r="I406" s="10"/>
      <c r="J406" s="26"/>
      <c r="K406" s="26"/>
    </row>
    <row r="407" spans="1:11" ht="12">
      <c r="A407" s="6" t="s">
        <v>103</v>
      </c>
      <c r="B407" s="10"/>
      <c r="C407" s="10"/>
      <c r="D407" s="6" t="s">
        <v>427</v>
      </c>
      <c r="E407" s="19">
        <f>+E408</f>
        <v>0</v>
      </c>
      <c r="F407" s="4">
        <v>7388300</v>
      </c>
      <c r="G407" s="4">
        <v>5760800</v>
      </c>
      <c r="H407" s="4">
        <v>1250520.32</v>
      </c>
      <c r="I407" s="5">
        <v>16.925684122193196</v>
      </c>
      <c r="J407" s="24">
        <v>0</v>
      </c>
      <c r="K407" s="24">
        <v>21.707407304541036</v>
      </c>
    </row>
    <row r="408" spans="1:11" ht="12">
      <c r="A408" s="10"/>
      <c r="B408" s="6" t="s">
        <v>14</v>
      </c>
      <c r="D408" s="6" t="s">
        <v>15</v>
      </c>
      <c r="E408" s="21">
        <f>+E409</f>
        <v>0</v>
      </c>
      <c r="F408" s="4">
        <v>7388300</v>
      </c>
      <c r="G408" s="4">
        <v>5760800</v>
      </c>
      <c r="H408" s="4">
        <v>1250520.32</v>
      </c>
      <c r="I408" s="5">
        <v>16.925684122193196</v>
      </c>
      <c r="J408" s="24">
        <v>0</v>
      </c>
      <c r="K408" s="24">
        <v>21.707407304541036</v>
      </c>
    </row>
    <row r="409" spans="1:11" ht="12">
      <c r="A409" s="10"/>
      <c r="B409" s="10"/>
      <c r="C409" s="7" t="s">
        <v>401</v>
      </c>
      <c r="D409" s="7" t="s">
        <v>17</v>
      </c>
      <c r="E409" s="20">
        <v>0</v>
      </c>
      <c r="F409" s="8">
        <v>6388300</v>
      </c>
      <c r="G409" s="8">
        <v>4260800</v>
      </c>
      <c r="H409" s="8">
        <v>702531.3</v>
      </c>
      <c r="I409" s="9">
        <v>10.997155737833227</v>
      </c>
      <c r="J409" s="25">
        <v>0</v>
      </c>
      <c r="K409" s="25">
        <v>16.488248685692827</v>
      </c>
    </row>
    <row r="410" spans="1:11" ht="12">
      <c r="A410" s="10"/>
      <c r="B410" s="10"/>
      <c r="C410" s="7" t="s">
        <v>402</v>
      </c>
      <c r="D410" s="7" t="s">
        <v>19</v>
      </c>
      <c r="E410" s="20">
        <v>0</v>
      </c>
      <c r="F410" s="8">
        <v>1000000</v>
      </c>
      <c r="G410" s="8">
        <v>1500000</v>
      </c>
      <c r="H410" s="8">
        <v>547989.02</v>
      </c>
      <c r="I410" s="9">
        <v>54.798902</v>
      </c>
      <c r="J410" s="25">
        <v>0</v>
      </c>
      <c r="K410" s="25">
        <v>36.53260133333333</v>
      </c>
    </row>
    <row r="411" spans="1:11" ht="12">
      <c r="A411" s="10"/>
      <c r="B411" s="10"/>
      <c r="C411" s="10"/>
      <c r="D411" s="10"/>
      <c r="E411" s="17"/>
      <c r="F411" s="10"/>
      <c r="G411" s="10"/>
      <c r="H411" s="10"/>
      <c r="I411" s="10"/>
      <c r="J411" s="26"/>
      <c r="K411" s="26"/>
    </row>
    <row r="412" spans="2:11" ht="12">
      <c r="B412" s="10"/>
      <c r="C412" s="10"/>
      <c r="D412" s="11" t="s">
        <v>407</v>
      </c>
      <c r="E412" s="21">
        <f>+E407+E398+E371+E362+E346+E339+E317+E306+E295+E267+E258+E178+E164+E145+E54+E34+E19+E11</f>
        <v>5842137917.78</v>
      </c>
      <c r="F412" s="4">
        <v>16333313589.64</v>
      </c>
      <c r="G412" s="4">
        <f>16601548832.48-3275000</f>
        <v>16598273832.48</v>
      </c>
      <c r="H412" s="4">
        <v>6226427848.3</v>
      </c>
      <c r="I412" s="5">
        <v>38.12103290693776</v>
      </c>
      <c r="J412" s="24">
        <f t="shared" si="6"/>
        <v>106.57789898027656</v>
      </c>
      <c r="K412" s="27">
        <f>+H412/G412*100</f>
        <v>37.51250227066347</v>
      </c>
    </row>
    <row r="413" spans="1:11" ht="12">
      <c r="A413" s="10"/>
      <c r="B413" s="10"/>
      <c r="C413" s="10"/>
      <c r="D413" s="10"/>
      <c r="E413" s="17"/>
      <c r="F413" s="10"/>
      <c r="G413" s="10"/>
      <c r="H413" s="10"/>
      <c r="I413" s="10"/>
      <c r="J413" s="10"/>
      <c r="K413" s="10"/>
    </row>
    <row r="414" spans="1:11" ht="12">
      <c r="A414" s="2"/>
      <c r="B414" s="10"/>
      <c r="C414" s="10"/>
      <c r="D414" s="10"/>
      <c r="E414" s="17"/>
      <c r="F414" s="1"/>
      <c r="G414" s="10"/>
      <c r="H414" s="10"/>
      <c r="I414" s="10"/>
      <c r="J414" s="10"/>
      <c r="K414" s="12"/>
    </row>
    <row r="415" spans="1:11" ht="12">
      <c r="A415" s="10"/>
      <c r="B415" s="10"/>
      <c r="C415" s="10"/>
      <c r="D415" s="10"/>
      <c r="E415" s="17"/>
      <c r="F415" s="10"/>
      <c r="G415" s="10"/>
      <c r="H415" s="10"/>
      <c r="I415" s="10"/>
      <c r="J415" s="10"/>
      <c r="K415" s="10"/>
    </row>
    <row r="416" spans="1:11" ht="12">
      <c r="A416" s="10"/>
      <c r="B416" s="10"/>
      <c r="C416" s="10"/>
      <c r="D416" s="10"/>
      <c r="E416" s="17"/>
      <c r="F416" s="10"/>
      <c r="G416" s="10"/>
      <c r="H416" s="10"/>
      <c r="I416" s="10"/>
      <c r="J416" s="10"/>
      <c r="K416" s="10"/>
    </row>
    <row r="417" spans="1:11" ht="12">
      <c r="A417" s="10"/>
      <c r="B417" s="10"/>
      <c r="C417" s="10"/>
      <c r="D417" s="10"/>
      <c r="E417" s="17"/>
      <c r="F417" s="10"/>
      <c r="G417" s="10"/>
      <c r="H417" s="10"/>
      <c r="I417" s="10"/>
      <c r="J417" s="10"/>
      <c r="K417" s="10"/>
    </row>
    <row r="418" spans="1:11" ht="12">
      <c r="A418" s="10"/>
      <c r="B418" s="10"/>
      <c r="C418" s="10"/>
      <c r="D418" s="10"/>
      <c r="E418" s="17"/>
      <c r="F418" s="10"/>
      <c r="G418" s="10"/>
      <c r="H418" s="10"/>
      <c r="I418" s="10"/>
      <c r="J418" s="10"/>
      <c r="K418" s="10"/>
    </row>
  </sheetData>
  <mergeCells count="1">
    <mergeCell ref="A2:K2"/>
  </mergeCells>
  <printOptions gridLines="1"/>
  <pageMargins left="0.47" right="0.3152383729811551" top="1.03" bottom="0.88" header="1.11262393924056E-308" footer="0.3937007874015747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INFO-Referat za informatiko</cp:lastModifiedBy>
  <cp:lastPrinted>2001-08-10T13:17:25Z</cp:lastPrinted>
  <dcterms:created xsi:type="dcterms:W3CDTF">2001-08-02T08:21:42Z</dcterms:created>
  <dcterms:modified xsi:type="dcterms:W3CDTF">2001-08-27T09:12:43Z</dcterms:modified>
  <cp:category/>
  <cp:version/>
  <cp:contentType/>
  <cp:contentStatus/>
</cp:coreProperties>
</file>