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5" windowWidth="16080" windowHeight="9975" tabRatio="876" activeTab="9"/>
  </bookViews>
  <sheets>
    <sheet name="CE_Kor" sheetId="1" r:id="rId1"/>
    <sheet name="CE_Kam" sheetId="2" r:id="rId2"/>
    <sheet name="vod_KAM" sheetId="3" r:id="rId3"/>
    <sheet name="vod_KORB" sheetId="4" r:id="rId4"/>
    <sheet name="plin_KAM" sheetId="5" r:id="rId5"/>
    <sheet name="plin_KORB" sheetId="6" r:id="rId6"/>
    <sheet name="kanalizacija_KAM" sheetId="7" r:id="rId7"/>
    <sheet name="kana_KORB" sheetId="8" r:id="rId8"/>
    <sheet name="JR" sheetId="9" r:id="rId9"/>
    <sheet name="REKA" sheetId="10" r:id="rId10"/>
  </sheets>
  <definedNames/>
  <calcPr fullCalcOnLoad="1"/>
</workbook>
</file>

<file path=xl/sharedStrings.xml><?xml version="1.0" encoding="utf-8"?>
<sst xmlns="http://schemas.openxmlformats.org/spreadsheetml/2006/main" count="1417" uniqueCount="557">
  <si>
    <t>Količina</t>
  </si>
  <si>
    <t>Opis postavke</t>
  </si>
  <si>
    <t xml:space="preserve">Enota </t>
  </si>
  <si>
    <t xml:space="preserve">Nivo </t>
  </si>
  <si>
    <t>1.1 OPOMBE</t>
  </si>
  <si>
    <t>1.2  PREDDELA</t>
  </si>
  <si>
    <t>1.2.1 Geodetska dela</t>
  </si>
  <si>
    <t>KM</t>
  </si>
  <si>
    <t>Obnova in zavarovanje zakoličbe osi trase ostale javne ceste v ravninskem terenu</t>
  </si>
  <si>
    <t>KOS</t>
  </si>
  <si>
    <t>Postavitev in zavarovanje prečnega profila ostale javne ceste v ravninskem terenu</t>
  </si>
  <si>
    <t>1.2.2 Čiščenje terena</t>
  </si>
  <si>
    <t>M1</t>
  </si>
  <si>
    <t>Rezanje asfaltne plasti s talno diamantno žago, debele 6 do 10 cm</t>
  </si>
  <si>
    <t>M2</t>
  </si>
  <si>
    <t>Porušitev in odstranitev asfaltne plasti v debelini 6 do 10 cm</t>
  </si>
  <si>
    <t>Odstranitev prometnega znaka s stranico/premerom 600 mm</t>
  </si>
  <si>
    <t>Odkop humuzirane/zatravljene bankine, široke do 0,50 m</t>
  </si>
  <si>
    <t>M3</t>
  </si>
  <si>
    <t>Porušitev in odstranitev cementnobetonske krovne plasti v debelini do 15 cm</t>
  </si>
  <si>
    <t>Prilagoditev višine obstoječih betonskih tlakovcev (uvozi na dvorišča) novi niveleti.</t>
  </si>
  <si>
    <t>1.2.3 Prometna zapora</t>
  </si>
  <si>
    <t>KPL</t>
  </si>
  <si>
    <t>Postavitev,vmesna prestavitev, kontrola in odstranitev delne zapore ceste s pripadajočo prometno signalizacijo za ves čas izvajanja del.</t>
  </si>
  <si>
    <t>1.3 ZEMELJSKA DELA</t>
  </si>
  <si>
    <t>1.3.1 Izkopi</t>
  </si>
  <si>
    <t>Široki izkop zrnate kamnine - 3. kategorije - strojno z nakladanjem</t>
  </si>
  <si>
    <t>Izkop vezljive zemljine/zrnate kamnine - 3. kategorije za temelje, kanalske rove, prepuste, jaške in drenaže, širine do 1,0 m in globine do 1,0 m - ročno, planiranje dna ročno</t>
  </si>
  <si>
    <t>Izkop vezljive zemljine/zrnate kamnine - 3. kategorije za temelje, kanalske rove, prepuste, jaške in drenaže, širine do 1,0 m in globine 1,1 do 2,0 m - strojno, planiranje dna ročno</t>
  </si>
  <si>
    <t>1.3.2 Planum temeljnih tal</t>
  </si>
  <si>
    <t>Ureditev planuma temeljnih tal vezljive zemljine - 3. kategorije</t>
  </si>
  <si>
    <t>1.3.3 Nasipi, zasipi, klini, posteljica in glinasti naboj</t>
  </si>
  <si>
    <t>Zasip z zrnato kamnino - 3. kategorije - strojno</t>
  </si>
  <si>
    <t>Dobava in vgrajevanje materiala za drenažni zasip.</t>
  </si>
  <si>
    <t>1.3.4 Prevozi, razprostiranje in ureditev deponij materiala</t>
  </si>
  <si>
    <t>Razprostiranje odvečne zrnate kamnine - 3. kategorije</t>
  </si>
  <si>
    <t>1.4 VOZIŠČNA KONSTRUKCIJA</t>
  </si>
  <si>
    <t>1.4.1 Nosilne plasti</t>
  </si>
  <si>
    <t>Izdelava nevezane nosilne plasti enakomerno zrnatega drobljenca iz kamnine v debelini nad 40 cm</t>
  </si>
  <si>
    <t>Izdelava nosilne plasti bituminizirane zmesi AC 22 base B 70/100 A4 v debelini 6 cm</t>
  </si>
  <si>
    <t>1.4.2 Obrabne plasti</t>
  </si>
  <si>
    <t>Izdelava obrabne in zaporne plasti bituminizirane zmesi AC 8 surf B 70/100 A4 v debelini 3 cm</t>
  </si>
  <si>
    <t>1.4.3 Bankine</t>
  </si>
  <si>
    <t>Izdelava bankine iz drobljenca, široke do 0,50 m</t>
  </si>
  <si>
    <t>1.5 ODVODNJAVANJE</t>
  </si>
  <si>
    <t>Oblikovanje asfaltne mulde (material je zajet v voziščni konstrukciji).</t>
  </si>
  <si>
    <t>Izdelava vzdolžne in prečne drenaže, globoke do 1,0 m, na podložni plasti iz cementnega betona, debeline 10 cm, z gibljivimi plastičnimi cevmi premera 10 cm</t>
  </si>
  <si>
    <t>Izdelava jaška iz polietilena, krožnega prereza s premerom 50 cm, globokega 1,5 do 2,0 m</t>
  </si>
  <si>
    <t>Dobava in vgraditev rešetke iz duktilne litine z nosilnostjo 400 kN, s prerezom 400/400 mm</t>
  </si>
  <si>
    <t>1.6 OPREMA CEST</t>
  </si>
  <si>
    <t>1.6.1 Pokončna oprema cest</t>
  </si>
  <si>
    <t>Izdelava temelja iz cementnega betona C 12/15, globine 80 cm, premera 50 cm</t>
  </si>
  <si>
    <t>Dobava in vgraditev stebrička za prometni znak iz vroče cinkane jeklene cevi s premerom 64 mm, dolge 3500 mm</t>
  </si>
  <si>
    <t>Dobava in vgraditev stebrička za prometni znak iz vroče cinkane jeklene cevi s premerom 64 mm, dolge 4000 mm</t>
  </si>
  <si>
    <t>Dobava in pritrditev trikotnega prometnega znaka, podloga iz aluminijaste pločevine, znak z odsevno folijo 1. vrste, dolžina stranice a = 600 mm</t>
  </si>
  <si>
    <t>Dobava in pritrditev okroglega prometnega znaka, podloga iz aluminijaste pločevine, znak z odsevno folijo 1. vrste, premera 600 mm</t>
  </si>
  <si>
    <t>Dobava in postavitev osmerokotnega prometnega znaka z odsevno folijo 2.vrste, premera 800mm</t>
  </si>
  <si>
    <t>1.6.2 Označbe na voziščih</t>
  </si>
  <si>
    <t>Izdelava tankoslojne vzdolžne označbe na vozišču z enokomponentno belo barvo, vključno 250 g/m2 posipa z drobci / kroglicami stekla, strojno, debelina plasti suhe snovi 250 mikrometra, širina črte 12 cm</t>
  </si>
  <si>
    <t>Doplačilo za izdelavo prekinjenih vzdolžnih označb na vozišču, širina črte 12 cm</t>
  </si>
  <si>
    <t>Izdelava tankoslojne prečne in ostalih označb na vozišču z enokomponentno belo barvo, vključno 250 g/m2 posipa z drobci / kroglicami stekla, strojno, debelina plasti suhe snovi 250 mikrometra, površina označbe 0,6 do 1,0 m2</t>
  </si>
  <si>
    <t>1.7 TUJE STORITVE</t>
  </si>
  <si>
    <t>1.7.1 Preskusi, nadzor in tehnična dokumentacija</t>
  </si>
  <si>
    <t>URA</t>
  </si>
  <si>
    <t>Izdelava projektne dokumentacije za projekt izvedenih del</t>
  </si>
  <si>
    <t>Izdelava kanalizacije iz cevi iz polivinilklorida, vključno s podložno plastjo iz cementnega betona, premera 20 cm, v globini do 1,0 m polno obbetonirane cevi)</t>
  </si>
  <si>
    <t>Dobava in pritrditev prometnega znaka, podloga iz aluminijaste pločevine, znak z odsevno folijo 1. vrste, velikost od 0,11 do 0,20 m2</t>
  </si>
  <si>
    <t>Dobava in pritrditev prometnega znaka, podloga iz aluminijaste pločevine, znak z odsevno folijo 1. vrste, velikost od 0,21 do 0,40 m2</t>
  </si>
  <si>
    <t>Izdelava obrabne in zaporne plasti bituminizirane zmesi AC 8 surf B 70/100 A5 v debelini 5cm</t>
  </si>
  <si>
    <t>1.4.2 Robni elementi vozišča</t>
  </si>
  <si>
    <t>Dobava in vgraditev predfabriciranega dvignjenega robnika iz cementnega betona  s prerezom 15/25 cm</t>
  </si>
  <si>
    <t>Izdelava tankoslojne prečne in ostalih označb na vozišču z enokomponentno rumeno barvo, vključno 250 g/m2 posipa z drobci / kroglicami stekla, strojno, debelina plasti suhe snovi 200 mikrometra, površina označbe nad 1,5 m2</t>
  </si>
  <si>
    <t>Skupaj</t>
  </si>
  <si>
    <t>1.1.1.</t>
  </si>
  <si>
    <t>Zakoličba cevovoda z lesenimi količki 4x4 cm ali sprayem</t>
  </si>
  <si>
    <t>zakoličba</t>
  </si>
  <si>
    <t>m1</t>
  </si>
  <si>
    <t>1.1.2.</t>
  </si>
  <si>
    <t>ocena</t>
  </si>
  <si>
    <t>kos</t>
  </si>
  <si>
    <t>1.1.3.</t>
  </si>
  <si>
    <t>Postavitev in zavarovanje prečnih profilov</t>
  </si>
  <si>
    <t>prečni profili</t>
  </si>
  <si>
    <t>1.1.4.</t>
  </si>
  <si>
    <t>1.1.5.</t>
  </si>
  <si>
    <t>m2</t>
  </si>
  <si>
    <t xml:space="preserve">Ureditev provizorijev za prehod preko gradbene jame v času izvedbe del v skladu s predpisi varstva pri delu.
</t>
  </si>
  <si>
    <t>provizorij</t>
  </si>
  <si>
    <t>kom</t>
  </si>
  <si>
    <t xml:space="preserve">Izkop in zasip gradbenih jam za začasno prevezavo hišnih priključkov
</t>
  </si>
  <si>
    <t>8x1m3</t>
  </si>
  <si>
    <t>m3</t>
  </si>
  <si>
    <t>1.2.1</t>
  </si>
  <si>
    <t xml:space="preserve">Kombinirani strojno-ročni izkop v terenu III-IV, kategorije v razmerju 80:20, širine do 1m, globine do 2m, z odlaganjem 1m od roba gradbene jame, z izvedbo vseh zaščitnih in varnostnih ukrepov
</t>
  </si>
  <si>
    <t>1.2.2.</t>
  </si>
  <si>
    <t>Ročni izkop in zasip pri prevezavah na obstoječ cevovod ter v bližini ostalih komunalnih instalacij.</t>
  </si>
  <si>
    <t>Navezave</t>
  </si>
  <si>
    <t>1.2.3.</t>
  </si>
  <si>
    <t>Strojno-ročni izkop in zasip pri izvedbi prevezav hišnih priključkov</t>
  </si>
  <si>
    <t>18x3m3</t>
  </si>
  <si>
    <t>1.2.4.</t>
  </si>
  <si>
    <t>Fino planiranje dna jarka po globinski zakoličbi s točnostjo +- 3cm</t>
  </si>
  <si>
    <t>1.2.5.</t>
  </si>
  <si>
    <t xml:space="preserve">Izdelava posteljice za cevovod z nabijanjem, debelina nasutja za posteljico je 10cm. Material - pesek granulacije 0-4mm.
</t>
  </si>
  <si>
    <t>1.2.6.</t>
  </si>
  <si>
    <t>Ročni zasip cevovodov v višini 15 cm nad teme cevi z izkopanim materialom, ki se mu odstrani grobo kamenje. Zasip se izvede z bočnim nabijanjem ob cevi.</t>
  </si>
  <si>
    <t>1.2.7</t>
  </si>
  <si>
    <t xml:space="preserve">Strojno-ročni zasip cevovoda z izkopanim materialom v plasteh po 30cm z komprimiranjem do predpisane zbitosti. 
V območju utrjenih površin se jarek zasipa do višine zgornjega ustroja in komprimira na vrednost
30 MN/m2, upoštevana je položitev sign.traku.
</t>
  </si>
  <si>
    <t>1.2.8.</t>
  </si>
  <si>
    <t xml:space="preserve">Odvoz izkopanega materiala na začasno deponijo ter viška izkopanega materala na trajno deponijo
oddaljenosti do 5km.
</t>
  </si>
  <si>
    <t>trajna deponija:</t>
  </si>
  <si>
    <t>1.2.9.</t>
  </si>
  <si>
    <t>Vgradnja cestnih kap pri izvedbi zasipa cevovoda na globini 40 cm pod niveleto terena.</t>
  </si>
  <si>
    <t>vgradnja C.K.</t>
  </si>
  <si>
    <t>1.2.10</t>
  </si>
  <si>
    <t>Vgradnja sidrnih blokov</t>
  </si>
  <si>
    <t>1.2.11</t>
  </si>
  <si>
    <t>Vgradnja montažnega AB jaška v kopletu z izkopom, zasipom, vstopno lestvijo in LŽ pokrovom.</t>
  </si>
  <si>
    <t>AB jašek 2.0x2.0x2.0</t>
  </si>
  <si>
    <t>1.2.12</t>
  </si>
  <si>
    <t>Gradbena pomoč pri raznosu in vgradnji LŽ cevi</t>
  </si>
  <si>
    <t>1.3.2.</t>
  </si>
  <si>
    <t>Razna dodatna in nepredvidena gradbena dela, ki niso zajeta v popisu del. Obračun po dejanskih stroških.</t>
  </si>
  <si>
    <t>2.0</t>
  </si>
  <si>
    <t>MONTAŽNA DELA</t>
  </si>
  <si>
    <t>2.1.</t>
  </si>
  <si>
    <r>
      <t>Dobava, transport, raznos in montaža LŽ cevi iz duktilne litine po EN 545:2010, dolžine 6 m, notranje cementne prevleke, zunaja zaščita Zn + Al debeline 400 g/m2 in končna zunanja zaščita, klasa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C64</t>
    </r>
    <r>
      <rPr>
        <sz val="10"/>
        <color indexed="8"/>
        <rFont val="Arial"/>
        <family val="2"/>
      </rPr>
      <t>, sidrni spoj</t>
    </r>
  </si>
  <si>
    <t>LŽ DN 150</t>
  </si>
  <si>
    <t>2.2.</t>
  </si>
  <si>
    <t>Dobava, transport, raznos in montaža PE HD cevi po EN 12201, tip PE 100, delovni tlak 10 bar, elektrofuzijsko spajanje</t>
  </si>
  <si>
    <t>PEHD d90/10</t>
  </si>
  <si>
    <t>2.3.</t>
  </si>
  <si>
    <t>Dobava, transport, raznos in montaža elektrofuzijskih spojnih kosov po EN 12201, PN 10 bar</t>
  </si>
  <si>
    <t>EF obojka d90</t>
  </si>
  <si>
    <t>EF končnik d90</t>
  </si>
  <si>
    <t>EF prosta prirobnica</t>
  </si>
  <si>
    <t>2.4.</t>
  </si>
  <si>
    <t>Dobava, transport, raznos in montaža LŽ armatur, zun. zaščita epoxy min 250 mikronov , vključno s tesnilnim in pritrdilnim materialom iz neerjavečega jekla</t>
  </si>
  <si>
    <r>
      <t>EV DN 150 E2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 kolesom</t>
    </r>
  </si>
  <si>
    <t>EV DN 150 E2 +vgr. garnitura</t>
  </si>
  <si>
    <t>EV DN 100 E2 s kolesom</t>
  </si>
  <si>
    <t>EV DN 100 E2 + vgr. garnitura</t>
  </si>
  <si>
    <t>EV DN 80 E2+vgr garnitura</t>
  </si>
  <si>
    <t>PH DN 80 + kapa</t>
  </si>
  <si>
    <t>NH DN 80 l=2250mm IMP</t>
  </si>
  <si>
    <t>2.5.</t>
  </si>
  <si>
    <t>Dobava,transport, raznos in montaža LŽ fazonov, po EN 545, zun. zaščita epoxy min 250 mikronov, vključno s tesnilnim in pritrdilnim materialom iz neerjavečega jekla. Vsi fazonski kosi z obojko zajemajo tudi varovala proti izvleku</t>
  </si>
  <si>
    <t>EU DN 150</t>
  </si>
  <si>
    <t>F DN 150</t>
  </si>
  <si>
    <t>FF DN 150x1000</t>
  </si>
  <si>
    <t>FF DN 100x1000</t>
  </si>
  <si>
    <t>FF DN 100x500</t>
  </si>
  <si>
    <t>FF DN 80X500</t>
  </si>
  <si>
    <t>FF DN 80x200</t>
  </si>
  <si>
    <t>FFR DN 150/100</t>
  </si>
  <si>
    <t>FFR DN 100/80</t>
  </si>
  <si>
    <t>FFK DN 150/45 st</t>
  </si>
  <si>
    <t>FFK DN 100/45 st</t>
  </si>
  <si>
    <t>FFK DN 80/45 st</t>
  </si>
  <si>
    <t>MMK DN 150/45 st</t>
  </si>
  <si>
    <t>MMK DN 150/22 st</t>
  </si>
  <si>
    <t>MMK DN 150/11 st</t>
  </si>
  <si>
    <t>MMA DN 150/100</t>
  </si>
  <si>
    <t>MMA DN 150/80</t>
  </si>
  <si>
    <t>T  DN 150/100</t>
  </si>
  <si>
    <t>T  DN 100/80</t>
  </si>
  <si>
    <t>N DN 80</t>
  </si>
  <si>
    <t>X  DN 100/2 1/2"</t>
  </si>
  <si>
    <t>2.6.</t>
  </si>
  <si>
    <r>
      <t>Prevezava hišnih priključkov v kompletu z navrtalnim oklepom, vrtljivim kolenom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tip ZAK, cestnim zaklopnikom, vgradbeno garnituro, kapo, PE cevjo dolžine do 10m in PVC zaščitno cevjo in navezavo na obstoječ priključek. Izvede upravljavec sistema</t>
    </r>
  </si>
  <si>
    <t>d32</t>
  </si>
  <si>
    <t>2.7.</t>
  </si>
  <si>
    <t>Namestitev drogov in signalnih tablic cestnih zaklopnikov za hišne priključke po pravilniku upravljavca sistema</t>
  </si>
  <si>
    <t xml:space="preserve">HP - drog in tablica </t>
  </si>
  <si>
    <t>2.8.</t>
  </si>
  <si>
    <t>Dvakratni prerezi cevovodov ob izvedbi navezave na obstojočo mrežo z zapiranjem vode in obveščanjem potrošnikov o izpadu oskrbe. Izvede upravljavec sistema</t>
  </si>
  <si>
    <t>PC 2 1/2"</t>
  </si>
  <si>
    <t>2.9.</t>
  </si>
  <si>
    <t>Izvedba navezav na obstoječe omrežje. Izvede upravljavec sistema</t>
  </si>
  <si>
    <t>2.10.</t>
  </si>
  <si>
    <t>Namestitev drogov in signalnih tablic hidrantov po navodilih upravljavca</t>
  </si>
  <si>
    <t>H-drog in tablica</t>
  </si>
  <si>
    <t>2.11.</t>
  </si>
  <si>
    <t>Izpiranje cevovoda s polnitvijo in odzračevanjem. Izvede upravljavec sistema</t>
  </si>
  <si>
    <t>Izpiranje</t>
  </si>
  <si>
    <t>2.12.</t>
  </si>
  <si>
    <t>Izvedba tlačnega preizkusa vključno s polnitvijo, odzračevanjem in izpiranjem cevovoda. Izvede upravljavec sistema</t>
  </si>
  <si>
    <t>Tlačni preizkus</t>
  </si>
  <si>
    <t>2.13.</t>
  </si>
  <si>
    <t>Dezinfekcija cevovoda s polnitvijo, kloriranjem in končnim izpiranjem cevovoda. Izvede pooblaščena organizacija</t>
  </si>
  <si>
    <t>Dezinfekcija</t>
  </si>
  <si>
    <t>2.14.</t>
  </si>
  <si>
    <t>Izvedba mikrobiološke in kemijske analize pitne vode s strani poblaščene organizacije</t>
  </si>
  <si>
    <t>Analiza vzorca</t>
  </si>
  <si>
    <t>2.15.</t>
  </si>
  <si>
    <t>Izvedba geodetskega posnetka cevovoda, hišnih priključkov in izdelava izvedbene dokumentacije v skladu z zahtevami upravljavca</t>
  </si>
  <si>
    <t>Posnetek cevovoda</t>
  </si>
  <si>
    <t>Posnetek hidrantov</t>
  </si>
  <si>
    <t>Posnetek priklljučkov</t>
  </si>
  <si>
    <t>2.16.</t>
  </si>
  <si>
    <t>Izvedba meritev tlakov na hidrantih pri statični in dinamični obrtemenitvi s strani pooblaščene oganizacije</t>
  </si>
  <si>
    <t>H - meritve</t>
  </si>
  <si>
    <t>2.17.</t>
  </si>
  <si>
    <t>Izvedba nadzemnega provizorija za začasno navezavo hišnih priključkov v kompletu z vsemi fitingi, tesnilnim in pritrdilnim materialom</t>
  </si>
  <si>
    <t>PEHD d63</t>
  </si>
  <si>
    <t>2.18.</t>
  </si>
  <si>
    <t>Izdelava izvedbene dokumentacije in nadzor s strani upravljavca</t>
  </si>
  <si>
    <t>VVD dokum.</t>
  </si>
  <si>
    <t>nadzor upravljalca</t>
  </si>
  <si>
    <t>2.19.</t>
  </si>
  <si>
    <t>Razna nepredvidena in dodatna montažna dela, obračun o dejanskih stroških.</t>
  </si>
  <si>
    <t>10% montažnih del</t>
  </si>
  <si>
    <t>1.1  Preddela</t>
  </si>
  <si>
    <t>1. GRADBENA DELA</t>
  </si>
  <si>
    <t>1.2    Gradbena dela</t>
  </si>
  <si>
    <t>Razna nepredvidena in dodatna montažna dela, obračun po dejanskih stroških.</t>
  </si>
  <si>
    <t>26x1m3</t>
  </si>
  <si>
    <t>26x3m3</t>
  </si>
  <si>
    <t>Dobava, transport, raznos in montaža LŽ cevi iz duktilne litine po EN 545:2010, dolžine 6 m, notranje cementne prevleke, zunaja zaščita Zn + Al debeline 400 g/m2 in končna zunanja zaščita, klasa C64, sidrni spoj</t>
  </si>
  <si>
    <t>LŽ DN 100</t>
  </si>
  <si>
    <t>Dobava, transport, raznos in montaža PE HD cevi po EN 12201, tip PE 80, delovni tlak 12.5 bar, spajanje z zobatimi prirobnicami</t>
  </si>
  <si>
    <t>PEHD d90/12.5</t>
  </si>
  <si>
    <t>Dobava, transport, raznos in montaža spojk, vključno s tesnilnim in pritrdilnim materialom iz neerjavečega jekla z varovalom proti izvleku</t>
  </si>
  <si>
    <t>zobata spojka d90</t>
  </si>
  <si>
    <t>EV DN 80 E2 + vgr garnitura</t>
  </si>
  <si>
    <t>PH DN 80+kapa</t>
  </si>
  <si>
    <t>EU DN 100</t>
  </si>
  <si>
    <t>F DN 100</t>
  </si>
  <si>
    <t>FFK DN 100/11 st</t>
  </si>
  <si>
    <t>MMQ DN 100</t>
  </si>
  <si>
    <t>MMK DN 100/45 st</t>
  </si>
  <si>
    <t>MMK DN 100/22 st</t>
  </si>
  <si>
    <t>MMK DN 100/11 st</t>
  </si>
  <si>
    <t>MMA DN 100/80</t>
  </si>
  <si>
    <t>T  DN 100/100</t>
  </si>
  <si>
    <t>TT   DN 100/80</t>
  </si>
  <si>
    <t>X  DN 80/2 1/2"</t>
  </si>
  <si>
    <t>Prevezava hišnih priključkov v kompletu z navrtalnim oklepom, vrtljivim kolenom tip ZAK, cestnim zaklopnikom, vgradbeno garnituro, kapo, PE cevjo dolžine do 5m in PVC zaščitno cevjo in navezavo na obstoječ priključek. Izvede upravljavec sistema</t>
  </si>
  <si>
    <t>VVD dokum. +nadzor</t>
  </si>
  <si>
    <t>1.2  Gradbena dela</t>
  </si>
  <si>
    <t>1.3   Zunanja dela</t>
  </si>
  <si>
    <t>2.0  MONTAŽNA DELA</t>
  </si>
  <si>
    <t>VODOVOD</t>
  </si>
  <si>
    <t xml:space="preserve">Korbunova ulica        </t>
  </si>
  <si>
    <t>I. GRADBENI DEL</t>
  </si>
  <si>
    <t>Cena/enoto</t>
  </si>
  <si>
    <t>PREDDELA</t>
  </si>
  <si>
    <t>1.</t>
  </si>
  <si>
    <t>Zakoličba trase plinovoda z vpisano številko profila in stacionažo vključno z zavarovanjem oznak profila.</t>
  </si>
  <si>
    <t>m</t>
  </si>
  <si>
    <t>2.</t>
  </si>
  <si>
    <t>kompl.</t>
  </si>
  <si>
    <t>3.</t>
  </si>
  <si>
    <t>Dobava ali izdelava ter premik provizorijev za prehod preko jarkov v času gradnje, v skladu s predpisi iz varstva pri gradbenem delu.</t>
  </si>
  <si>
    <t>GRADBENA DELA</t>
  </si>
  <si>
    <t>4.</t>
  </si>
  <si>
    <r>
      <t>m</t>
    </r>
    <r>
      <rPr>
        <vertAlign val="superscript"/>
        <sz val="10"/>
        <color indexed="8"/>
        <rFont val="Arial"/>
        <family val="2"/>
      </rPr>
      <t>2</t>
    </r>
  </si>
  <si>
    <t>5.</t>
  </si>
  <si>
    <t>6.</t>
  </si>
  <si>
    <r>
      <t>m</t>
    </r>
    <r>
      <rPr>
        <vertAlign val="superscript"/>
        <sz val="10"/>
        <color indexed="8"/>
        <rFont val="Arial"/>
        <family val="2"/>
      </rPr>
      <t>3</t>
    </r>
  </si>
  <si>
    <t>7.</t>
  </si>
  <si>
    <t>Ročna poglobitev in razširitev jarka na mestu navezave. Poglobitev je potrebna za varjenje.</t>
  </si>
  <si>
    <t>8.</t>
  </si>
  <si>
    <t>Fina niveletna priprava dna jarka po izvršenem strojno ročnem izkopu.</t>
  </si>
  <si>
    <r>
      <t>Planiranje dna jarka (</t>
    </r>
    <r>
      <rPr>
        <sz val="10"/>
        <color indexed="8"/>
        <rFont val="Symbol"/>
        <family val="1"/>
      </rPr>
      <t>±</t>
    </r>
    <r>
      <rPr>
        <sz val="10"/>
        <color indexed="8"/>
        <rFont val="Arial"/>
        <family val="2"/>
      </rPr>
      <t xml:space="preserve"> 3 cm).</t>
    </r>
  </si>
  <si>
    <t>9.</t>
  </si>
  <si>
    <t>Izvedba posteljice deb. 10 cm s peščenim materialom granulacije 0-4 mm.</t>
  </si>
  <si>
    <t>10.</t>
  </si>
  <si>
    <t>Ročni zasip cevi plinovoda z mivko v sloju povprečno deb. 15 cm nad temenom cevi.</t>
  </si>
  <si>
    <t>11.</t>
  </si>
  <si>
    <t>Zasip plinovoda z materialom iz izkopa. Zasip se vrši v slojih do 30 cm s sprotno komprimacijo, ki znaša 65 MPa, oziroma v območju povozno prometnih površin 90 MPa. Upoštevamo debelino zasipa z izkopnim materialom do 40 cm pod asfaltom oz. povoznimi površinami.</t>
  </si>
  <si>
    <t>12.</t>
  </si>
  <si>
    <t>13.</t>
  </si>
  <si>
    <t>14.</t>
  </si>
  <si>
    <t>Nakladanje in odvoz odvečnega materiala v trajno deponijo, na razdalji do 5 km.</t>
  </si>
  <si>
    <t>15.</t>
  </si>
  <si>
    <t>Dobava in montaža teleskopskih cestnih kap za ventile Ø30 cm, z napisom PLIN</t>
  </si>
  <si>
    <t>16.</t>
  </si>
  <si>
    <t>Dobava in montaža teleskopskih cestnih kap za ventile Ø19 cm, z napisom PLIN</t>
  </si>
  <si>
    <t>Premik provizorijev za prehod preko jarkov v času gradnje, v skladu s predpisi iz varstva pri gradbenem delu.</t>
  </si>
  <si>
    <t>Zasip plinovoda z materialom iz izkopa. Zasip se vrši v slojih do 30 cm s sprotno komprimacijo, ki znaša 65Mpa, oziroma v območju povozno prometnih površin 90Mpa. Upoštevam debelino zasipa z izkopnim materialom do višine 40 cm pod asfaltom oz. povoznimi površinami.</t>
  </si>
  <si>
    <t>II. MONTAŽNI DEL</t>
  </si>
  <si>
    <t>PE cev, PE 80, SDR 17,6, za delovni tlak do 1 bar (0,1 MPa), vključno z dodajnim materialom za montažo (z DVGW atestom za plin).</t>
  </si>
  <si>
    <t>d = 225 mm / DN 200</t>
  </si>
  <si>
    <t>Plinski zasun za podzemno vgradnjo, s PE varilnimi priključki, komplet z vgradno garnituro, proizvod kot HAWLE (z DVGW atestom za plin).</t>
  </si>
  <si>
    <t>DN 200 (d = 225 mm)</t>
  </si>
  <si>
    <t>PE elektro varilna spojka (dvostranski oglavek), PE 100, SDR 17,6.</t>
  </si>
  <si>
    <t>d = 225 mm (DN 200)</t>
  </si>
  <si>
    <t>PE T kos, reduciran, PE 100, SDR 17,6.</t>
  </si>
  <si>
    <t>d=225mm (DN 200) / d=110mm (DN 100)</t>
  </si>
  <si>
    <t>PE koleno, PE 100, SDR 17,6.</t>
  </si>
  <si>
    <r>
      <t>d = 225 mm, 15</t>
    </r>
    <r>
      <rPr>
        <sz val="10"/>
        <color indexed="8"/>
        <rFont val="Symbol"/>
        <family val="1"/>
      </rPr>
      <t>°</t>
    </r>
  </si>
  <si>
    <t>Pe končnik s prosto prirobnico, PE 100, SDR 17,6.</t>
  </si>
  <si>
    <t>d = 225 mm</t>
  </si>
  <si>
    <t>Slepa prirobnica, komplet s tesnilnim in vijačnim materialom (NP 10).</t>
  </si>
  <si>
    <t>DN 200</t>
  </si>
  <si>
    <t>Jeklena brezšivna cev iz materiala po SIST EN 10027-2, vključno z dodajnim materialom (vključno cevni loki).</t>
  </si>
  <si>
    <r>
      <t>DN 20 (</t>
    </r>
    <r>
      <rPr>
        <sz val="10"/>
        <color indexed="8"/>
        <rFont val="Symbol"/>
        <family val="1"/>
      </rPr>
      <t>Æ</t>
    </r>
    <r>
      <rPr>
        <sz val="10"/>
        <color indexed="8"/>
        <rFont val="Arial"/>
        <family val="2"/>
      </rPr>
      <t>26,9x2,3)</t>
    </r>
  </si>
  <si>
    <t>Plinska kroglična pipa navojne izvedbe, vključno zaporni (navojni) čep.</t>
  </si>
  <si>
    <t>DN 20 (R 3/4")</t>
  </si>
  <si>
    <t>Antikorozijska zaščita jeklenih cevi z materiali po DIN 30672</t>
  </si>
  <si>
    <t>Zaščita plinovoda pri križanju z ostalimi komunalnimi vodi - izdelano po detajlu.</t>
  </si>
  <si>
    <t>Opozorilna tabla za označevanje karakterističnih točk na plinovodu, pri prehodih čez prometnice, armatur, odcepov ipd., izdelana po napotkih ODS Plinarne Maribor (komplet s pritrdilnim materialom).</t>
  </si>
  <si>
    <t>PVC opozorilni trak, rumene barve, z napisom "POZOR PLIN".</t>
  </si>
  <si>
    <t>Navezava plinovoda na obstoječ plinovod v izvedbi ODS (operaterja distribucijskega sistema) Plinarne Maribor.</t>
  </si>
  <si>
    <t>Tlačni preiskus po SIST EN 12327, postopek 4.4.2.3. (trdnostni preiskus s tlakom 3 bar in tesnostni preiskus s tlakom 1 bar).</t>
  </si>
  <si>
    <t>Uplinjanje plinovoda v izvedbi ODS (operaterja distribucijskega sistema) Plinarne Maribor.</t>
  </si>
  <si>
    <t>17.</t>
  </si>
  <si>
    <t>Pripravljalna in zaključna dela.</t>
  </si>
  <si>
    <t>Izdelava projekta izvedenih del (PID), v 4 izvodih in 1 izvodu v elektronski obliki (*.doc, *.dwg).</t>
  </si>
  <si>
    <t>Izdelava geodetskega posnetka novega plinovoda ter vnos v kataster GJI skladno z zahtevami upravljalca GJI v izvedbi ODS (operaterja distribucijskega sistema) Plinarne Maribor.</t>
  </si>
  <si>
    <t>d = 110 mm / DN 100</t>
  </si>
  <si>
    <t>DN 100 (d = 110 mm)</t>
  </si>
  <si>
    <t>d = 110 mm (DN 100)</t>
  </si>
  <si>
    <r>
      <t>d = 110 mm, 90</t>
    </r>
    <r>
      <rPr>
        <sz val="10"/>
        <color indexed="8"/>
        <rFont val="Symbol"/>
        <family val="1"/>
      </rPr>
      <t>°</t>
    </r>
  </si>
  <si>
    <t>d = 110 mm</t>
  </si>
  <si>
    <t>DN 100</t>
  </si>
  <si>
    <t>Projektantski nadzor.</t>
  </si>
  <si>
    <t>Distribucijski nadzor ODS (operaterja distribucijskega sistema) Plinarne Maribor.</t>
  </si>
  <si>
    <t>Kamenškova ulica</t>
  </si>
  <si>
    <t>Korbunova ulica</t>
  </si>
  <si>
    <t>Zakoličba položaja in zavarovanje obstoječih komunalnih in drugih naprav na trasi ceste.</t>
  </si>
  <si>
    <t>A)</t>
  </si>
  <si>
    <t>Pripravljalna dela</t>
  </si>
  <si>
    <t xml:space="preserve"> </t>
  </si>
  <si>
    <t>01.</t>
  </si>
  <si>
    <t>Trasiranje</t>
  </si>
  <si>
    <t>02.</t>
  </si>
  <si>
    <t>Priprava materiala</t>
  </si>
  <si>
    <t>03.</t>
  </si>
  <si>
    <t>04.</t>
  </si>
  <si>
    <t>pav</t>
  </si>
  <si>
    <t>05.</t>
  </si>
  <si>
    <t>B)</t>
  </si>
  <si>
    <t>Gradbena dela</t>
  </si>
  <si>
    <t>Betonski montažni temelj za</t>
  </si>
  <si>
    <t>kandelaber 5m, dim.0.6*0.6*1.0 m</t>
  </si>
  <si>
    <t>z zamaknjenim sidrom in obojestransko</t>
  </si>
  <si>
    <t>uvodno cevjo za priključni kabel</t>
  </si>
  <si>
    <t>(N.5.2) dobava, izkop in postavitev</t>
  </si>
  <si>
    <t>s sidrom in obojestransko</t>
  </si>
  <si>
    <t>(N.5.1) dobava, izkop in postavitev</t>
  </si>
  <si>
    <t xml:space="preserve">Kombinirani ročno/strojni (30/70%) </t>
  </si>
  <si>
    <t xml:space="preserve">izkop kabelskega jarka v zemljišču </t>
  </si>
  <si>
    <t>III.kat.dim: 0.40 x 0,5m,</t>
  </si>
  <si>
    <t xml:space="preserve">obbetoniranje cevi 1xPC-E/110 </t>
  </si>
  <si>
    <t xml:space="preserve">(beton MB10, 4m3, 38m cevi) </t>
  </si>
  <si>
    <t>ter ponovni zasip (nabijanje…)</t>
  </si>
  <si>
    <t>kanalizacije (1xfi110mm BETON)</t>
  </si>
  <si>
    <t xml:space="preserve">III.kat.dim: 0.40 x 0,80 m, </t>
  </si>
  <si>
    <t>(pločnik ali bankina)ter ponovni zasip</t>
  </si>
  <si>
    <t>(nabijanje v plasteh po 20cm, planiranje)</t>
  </si>
  <si>
    <t xml:space="preserve">Dobava, razvoz po trasi in polaganje </t>
  </si>
  <si>
    <t>plastičnih  cevi cevne kanalizacije tip</t>
  </si>
  <si>
    <t>06.</t>
  </si>
  <si>
    <t>Dobava in polaganje opozorilnega</t>
  </si>
  <si>
    <t xml:space="preserve">traku                   </t>
  </si>
  <si>
    <t xml:space="preserve"> m</t>
  </si>
  <si>
    <t>07.</t>
  </si>
  <si>
    <t>08.</t>
  </si>
  <si>
    <t>Ureditev prekopanih zelenic</t>
  </si>
  <si>
    <t>Izkop in zasip jame za kabelske</t>
  </si>
  <si>
    <t>rezerve globine max 0,5m</t>
  </si>
  <si>
    <t>Drobna gradbena dela</t>
  </si>
  <si>
    <t>C)</t>
  </si>
  <si>
    <t>Montažna dela</t>
  </si>
  <si>
    <t>Tipskih ravnih (vroče cinkani)</t>
  </si>
  <si>
    <r>
      <t xml:space="preserve">kandelabrov </t>
    </r>
    <r>
      <rPr>
        <b/>
        <sz val="11"/>
        <rFont val="Arial"/>
        <family val="2"/>
      </rPr>
      <t xml:space="preserve">h=5 m </t>
    </r>
  </si>
  <si>
    <t>III VETROVNA CONA</t>
  </si>
  <si>
    <t>(načrt N.4.1)</t>
  </si>
  <si>
    <t>Dobava in polaganje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</si>
  <si>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</si>
  <si>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</si>
  <si>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</si>
  <si>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</si>
  <si>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</si>
  <si>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 xml:space="preserve">s power LED max 28W, svetlobni  </t>
  </si>
  <si>
    <t>tok min 3100lm,barva 4200K ali manj</t>
  </si>
  <si>
    <t xml:space="preserve"> IP66, RAL9006 (PP-Y 4*1.5  400V, </t>
  </si>
  <si>
    <t xml:space="preserve"> priklj. Set z varovalko 2A </t>
  </si>
  <si>
    <r>
      <t xml:space="preserve">kot. Npr.SG Automotive tip: </t>
    </r>
    <r>
      <rPr>
        <b/>
        <sz val="11"/>
        <rFont val="Arial"/>
        <family val="2"/>
      </rPr>
      <t xml:space="preserve">LSL 30, </t>
    </r>
  </si>
  <si>
    <t>kat.št. 1820713 (običajna redukcija)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</si>
  <si>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</si>
  <si>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</si>
  <si>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</si>
  <si>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</si>
  <si>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 oz. Geoplinom)</t>
  </si>
  <si>
    <t>Dobava oz. izvedba priključka</t>
  </si>
  <si>
    <t>ozemljitve na kand.oz. omaro</t>
  </si>
  <si>
    <t xml:space="preserve">s P/Y 35 400 V </t>
  </si>
  <si>
    <t>Drobna montažna dela</t>
  </si>
  <si>
    <t>D)</t>
  </si>
  <si>
    <t>Demontažna dela</t>
  </si>
  <si>
    <t>Demontaža svetilke,</t>
  </si>
  <si>
    <t>Demontaža SKS 2x16 ali AL vodnikov</t>
  </si>
  <si>
    <t>Demontaža lesenih drogov s svetilko</t>
  </si>
  <si>
    <t>in odvoz na deponijo</t>
  </si>
  <si>
    <t>E)</t>
  </si>
  <si>
    <t>Zaključna dela</t>
  </si>
  <si>
    <t>Projektantski nadzor</t>
  </si>
  <si>
    <t>Nadzor vzdrževalca (priklopi in odklopi)</t>
  </si>
  <si>
    <t>Oštevilčenje stebrov</t>
  </si>
  <si>
    <t>Stroški projektiranja (PID)</t>
  </si>
  <si>
    <t>Kontrolne meritve:</t>
  </si>
  <si>
    <t xml:space="preserve">   - osvetljenosti ceste</t>
  </si>
  <si>
    <t xml:space="preserve">   - galvanskih stikov ozem.</t>
  </si>
  <si>
    <t xml:space="preserve">     in izol. upor.</t>
  </si>
  <si>
    <t>JAVNA RAZSVETLJAVA</t>
  </si>
  <si>
    <t>Kamenškova in Korbunova ulica</t>
  </si>
  <si>
    <t xml:space="preserve"> - 1x PC fi 110mm </t>
  </si>
  <si>
    <t>ur</t>
  </si>
  <si>
    <t xml:space="preserve">Snemanje in izris kabelske  trase za kataster     </t>
  </si>
  <si>
    <t>1.00</t>
  </si>
  <si>
    <t xml:space="preserve"> 1.01</t>
  </si>
  <si>
    <t>Zakoličba trase kanalskega rova z</t>
  </si>
  <si>
    <t>zavarovanjem višin.</t>
  </si>
  <si>
    <t xml:space="preserve"> 1.02</t>
  </si>
  <si>
    <t>Postavitev profilov za izkop</t>
  </si>
  <si>
    <t>kanalskega jarka z zavarovanjem.</t>
  </si>
  <si>
    <t xml:space="preserve"> 2.00</t>
  </si>
  <si>
    <t xml:space="preserve">ZEMELJSKA DELA </t>
  </si>
  <si>
    <t xml:space="preserve"> 2.01</t>
  </si>
  <si>
    <t>Izkop za kanalizacijo globine do</t>
  </si>
  <si>
    <t xml:space="preserve"> 2.02</t>
  </si>
  <si>
    <t>2.03</t>
  </si>
  <si>
    <t xml:space="preserve">Planiranje dna gradbenega jarka do </t>
  </si>
  <si>
    <r>
      <t xml:space="preserve">točnosti </t>
    </r>
    <r>
      <rPr>
        <sz val="10"/>
        <rFont val="Arial"/>
        <family val="0"/>
      </rPr>
      <t>±</t>
    </r>
    <r>
      <rPr>
        <sz val="10"/>
        <rFont val="Times New Roman CE"/>
        <family val="1"/>
      </rPr>
      <t xml:space="preserve"> 3 cm</t>
    </r>
  </si>
  <si>
    <t>2.04</t>
  </si>
  <si>
    <t>2.05</t>
  </si>
  <si>
    <t>2.06</t>
  </si>
  <si>
    <t>Zasip kanalskega jarka nad cono</t>
  </si>
  <si>
    <t>cevovoda z izkopano zemljino z</t>
  </si>
  <si>
    <t>valjanjem v plasteh, zahtevana</t>
  </si>
  <si>
    <t>zgoščenost vsake plasti je 95 % po</t>
  </si>
  <si>
    <t>SPP.</t>
  </si>
  <si>
    <t>3.00</t>
  </si>
  <si>
    <t>KANALIZACIJA</t>
  </si>
  <si>
    <t>3.01</t>
  </si>
  <si>
    <t>Izdelava kanalizacije iz cevi iz</t>
  </si>
  <si>
    <t>podložno plast iz peska, PE 80 SN 8</t>
  </si>
  <si>
    <t>fi 315 mm. Stiki so varjeni.</t>
  </si>
  <si>
    <t>3.02</t>
  </si>
  <si>
    <t>fi 400 mm. Stiki so varjeni.</t>
  </si>
  <si>
    <t>3.03</t>
  </si>
  <si>
    <t>Dobava in vgradnja PE jaška fi 1000 mm,</t>
  </si>
  <si>
    <t>globine 2.0 do 2.5 m, vključno z zasipom</t>
  </si>
  <si>
    <t>jaška z gramozom 0/16 mm</t>
  </si>
  <si>
    <t>3.04</t>
  </si>
  <si>
    <t>Dobava in vgraditev pokrova fi 600</t>
  </si>
  <si>
    <t>mm iz litega železa z zaklepanjem</t>
  </si>
  <si>
    <t>in protihrupnim vložkom, razred D 400,</t>
  </si>
  <si>
    <t xml:space="preserve">na PE jašek, vključno z dobavo in </t>
  </si>
  <si>
    <t xml:space="preserve">vgradnjo AB okvirja. </t>
  </si>
  <si>
    <t>3.05</t>
  </si>
  <si>
    <t>Izdelava priključka fi 40 cm na</t>
  </si>
  <si>
    <t>betonski jašek.</t>
  </si>
  <si>
    <t>4.00</t>
  </si>
  <si>
    <t>TUJE STORITVE</t>
  </si>
  <si>
    <t>4.01</t>
  </si>
  <si>
    <t>Izdelava preizkusa vodotesnosti</t>
  </si>
  <si>
    <t>kanalizacije, cevi fi 300 in 400 mm</t>
  </si>
  <si>
    <t>4.02</t>
  </si>
  <si>
    <t xml:space="preserve">kanalizacije, jašek fi 800 do 1000 </t>
  </si>
  <si>
    <t>mm</t>
  </si>
  <si>
    <t>4.03</t>
  </si>
  <si>
    <t>Izpiranje kanalizacije s specialnim</t>
  </si>
  <si>
    <t>vozilom in pregled s TV kamero.</t>
  </si>
  <si>
    <t>4.04</t>
  </si>
  <si>
    <t>Izdelava geodetskega posnetka</t>
  </si>
  <si>
    <t>kanalizacije in vris v kataster.</t>
  </si>
  <si>
    <t>4.05</t>
  </si>
  <si>
    <t>Projektantski nadzor pri izvajanju del.</t>
  </si>
  <si>
    <t>4.06</t>
  </si>
  <si>
    <t>Izdelava projekta izvedenih del.</t>
  </si>
  <si>
    <t>5.00</t>
  </si>
  <si>
    <t>ZAKLJUČNA DELA</t>
  </si>
  <si>
    <t>5.01</t>
  </si>
  <si>
    <t>5.02</t>
  </si>
  <si>
    <t>Nepredvidena in dodatna dela, ki se</t>
  </si>
  <si>
    <t>pojavijo med gradnjo. Obračun po</t>
  </si>
  <si>
    <t>analizi cene. Upoštevano 10 %</t>
  </si>
  <si>
    <t>vrednosti vseh del.</t>
  </si>
  <si>
    <t>KAMENŠKOVA ULICA - HIŠNI PRIKLJUČKI</t>
  </si>
  <si>
    <t xml:space="preserve">2.0 m v lahki zemljini z deponijo ob </t>
  </si>
  <si>
    <t>robu izkopanega jarka</t>
  </si>
  <si>
    <t>2.02</t>
  </si>
  <si>
    <t>Ročni zasip cevi v coni cevovoda s</t>
  </si>
  <si>
    <t>finejšo prebrano izkopano zemljino</t>
  </si>
  <si>
    <t>Zbitost plasti je 90 % po SPP.</t>
  </si>
  <si>
    <t>na podložno plast iz cementnega</t>
  </si>
  <si>
    <t xml:space="preserve">betona, vključno s polnim obbetonom </t>
  </si>
  <si>
    <t>cevi</t>
  </si>
  <si>
    <t>Izdelava PE jaška fi 600 mm,</t>
  </si>
  <si>
    <t>globine 1.0 do 1.5 m z LTŽ pokrovom</t>
  </si>
  <si>
    <t>fi 600 mm, razred B 125.</t>
  </si>
  <si>
    <t>globine 1.5 do 2.0 m z LTŽ pokrovom</t>
  </si>
  <si>
    <t>Izdelava priključka fi 20 cm na PE</t>
  </si>
  <si>
    <t>jašek ali kanalsko PE cev.</t>
  </si>
  <si>
    <t>kanalizacije, cevi fi 200 mm.</t>
  </si>
  <si>
    <t xml:space="preserve">kanalizacije, jašek fi 600 mm. </t>
  </si>
  <si>
    <t>globine 1.5 do 2.0 m, vključno z zasipom</t>
  </si>
  <si>
    <t xml:space="preserve">kanalizacije, cevi fi 300 </t>
  </si>
  <si>
    <t>kanalizacije, jašek fi 800 do 1000 mm</t>
  </si>
  <si>
    <t>Projektantski nadzor pri izvajanju del</t>
  </si>
  <si>
    <t>KORBUNOVA ULICA - HIŠNI PRIKLJUČKI</t>
  </si>
  <si>
    <t xml:space="preserve">kanalizacije, cevi fi 200 mm. </t>
  </si>
  <si>
    <t>kanalizacije, jašek fi 600 mm.</t>
  </si>
  <si>
    <t>V popisu so zajeti hišni priključki, od priključka na kanalizacijo do kontrolnega jaška v parceli stanovanjskega objekta, v dolžini 4.00 m.</t>
  </si>
  <si>
    <t>CESTA</t>
  </si>
  <si>
    <t xml:space="preserve">Geomehanski nadzor </t>
  </si>
  <si>
    <t>Izdelava geodetskega posnetka ceste za potrebe izdelave PIDa</t>
  </si>
  <si>
    <t>Cena na enoto</t>
  </si>
  <si>
    <t>Skupaj brez DDV</t>
  </si>
  <si>
    <t>DDV 22%</t>
  </si>
  <si>
    <t>Skupaj z DDV</t>
  </si>
  <si>
    <t>PLINOVOD                                                                                           KAMENŠKOVA ULICA</t>
  </si>
  <si>
    <t>III. TUJE STORITVE</t>
  </si>
  <si>
    <t>Razna manjša nepredvidena dela, ki jih ni možno predvideti pred gradnjo ter se ta ovrednotijo natančno 5% na celotno investicijo (brez tujih storitev) po tem popisu materiala in del.</t>
  </si>
  <si>
    <t>Kamenškova  ulica</t>
  </si>
  <si>
    <t>Korbunova  ulica</t>
  </si>
  <si>
    <t>Nepredvidena in dodatna dela, ki se pojavijo med gradnjo. Upoštevano 10 % vrednosti vseh del (razen nadzora, posnetka in PIDa)</t>
  </si>
  <si>
    <t>Cesta</t>
  </si>
  <si>
    <t>Vodovod</t>
  </si>
  <si>
    <t>Kanalizacija</t>
  </si>
  <si>
    <t>Plin</t>
  </si>
  <si>
    <t>JR skupaj</t>
  </si>
  <si>
    <t>kpl</t>
  </si>
  <si>
    <t>Demontaža obstoječe omarice in ukinitev odjemnega mesta (D 119) in odvoz na deponijo</t>
  </si>
  <si>
    <t>Zavarovanje gradbišča v skladu s predpisi o varstvu pri delu.</t>
  </si>
  <si>
    <t>2.07</t>
  </si>
  <si>
    <t>PLINOVOD                                                                                                          KORBUNOVA ULICA</t>
  </si>
  <si>
    <t>plastičnih mas (PVC UKC), vgrajenih na</t>
  </si>
  <si>
    <t>plastičnih mas  (PVC UKC), vgrajenih na</t>
  </si>
  <si>
    <r>
      <t xml:space="preserve">plastičnih mas  (PVC UKC), SN 8, </t>
    </r>
    <r>
      <rPr>
        <sz val="10"/>
        <rFont val="Arial"/>
        <family val="0"/>
      </rPr>
      <t>ø</t>
    </r>
    <r>
      <rPr>
        <sz val="10"/>
        <rFont val="Times New Roman CE"/>
        <family val="1"/>
      </rPr>
      <t xml:space="preserve"> 200 mm,</t>
    </r>
  </si>
  <si>
    <t>Dobava in vgraditev peščenega materiala granulacije 0 do 16 mm za peščeno ležišče cevi (posteljica) s sprotno višinsko kontrolo do predpisane kote dna cevi (10cm + D/10) z komprimacijo do stopnje 97% SPP, vključno z nabavo in transportom materiala.</t>
  </si>
  <si>
    <t>Dobava in vgradnja PE jaška fi 800 mm,</t>
  </si>
  <si>
    <t>3.06</t>
  </si>
  <si>
    <r>
      <t xml:space="preserve">plastičnih mas PVC UKC, PE 80 SN 8, </t>
    </r>
    <r>
      <rPr>
        <sz val="10"/>
        <rFont val="Arial"/>
        <family val="0"/>
      </rPr>
      <t>ø</t>
    </r>
    <r>
      <rPr>
        <sz val="10"/>
        <rFont val="Times New Roman CE"/>
        <family val="1"/>
      </rPr>
      <t xml:space="preserve"> 200 mm,</t>
    </r>
  </si>
  <si>
    <t>Izkop za kanalske rove in jaške širine do 1,0m in globine globine do 2,0m v zrnati kamnini vključno z odvozom odvečne zemljine</t>
  </si>
  <si>
    <t>Izkop za kanalske rove in jaške širine do 1,0-2,0m in globine globine do 2,0m v zrnati kamnini vključno z odvozom odvečne zemljine</t>
  </si>
  <si>
    <t>Vse postavke vključujejo ves potreben material, opremo, transporte in delo za izvedbo posamezne postavke.</t>
  </si>
  <si>
    <t>300x0.8x0.4</t>
  </si>
  <si>
    <t>300x0.6x1.0</t>
  </si>
  <si>
    <t>300x0.6</t>
  </si>
  <si>
    <t>300x0.6x0.1</t>
  </si>
  <si>
    <t>300x0.6x0.3</t>
  </si>
  <si>
    <t>300x0.6x0.6</t>
  </si>
  <si>
    <t>490x0.8x0.4</t>
  </si>
  <si>
    <t>490x0.6x1.0</t>
  </si>
  <si>
    <t>490x0.6</t>
  </si>
  <si>
    <t>490x0.6x0.1</t>
  </si>
  <si>
    <t>490x0.6x0.3</t>
  </si>
  <si>
    <t>490x0.6x0.6</t>
  </si>
  <si>
    <t>Strojni 80% in ročni 20% izkop jarka v terenu III. ktg. z odlaganjem materiala ob robu izkopanega jarka. Povprečna globina izkopa znaša 0.9 m, širina dna 0,6 m in krone 1,0 m.</t>
  </si>
  <si>
    <t>Zasipanje kanala izven cone cevovoda iz naravno pridobljenega prodno peščenega nasipnega materiala v plasteh d=20 cm in komprimacijo do stopnje 95% po proctorju, vključno z nabavo in transportom materiala. Opomba: v kolikor se ugotovi na licu mesta ustreznost izkopanega materiala se lahko uporabi kvaliteten nasipni material iz izkopa.</t>
  </si>
  <si>
    <t>Dobava in vgraditev peščenega materiala granulacije 0 do 32 mm s komprimacijo, v coni cevovoda v debelini 30 cm nad temenom, s komprimacijo v plasteh po 20cm, zbitost 95% po proctorju, vključno z nabavo in transportom materiala.</t>
  </si>
  <si>
    <t xml:space="preserve">Zasipanje kanala izven cone cevovoda iz naravno pridobljenega prodno peščenega nasipnega materiala v plasteh d=20 cm in komprimacijo do stopnje 95% po proctorju, vključno z nabavo in transportom materiala. Opomba: v kolikor se ugotovi na licu mesta ustreznost izkopanega materiala se lahko uporabi le ta.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</si>
</sst>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00\ [$EUR]"/>
    <numFmt numFmtId="178" formatCode="#,##0.00\ [$€-1]"/>
    <numFmt numFmtId="179" formatCode="#,##0.0"/>
    <numFmt numFmtId="180" formatCode="#,##0.00\ &quot;€&quot;"/>
  </numFmts>
  <fonts count="6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Symbol"/>
      <family val="1"/>
    </font>
    <font>
      <sz val="11"/>
      <color indexed="8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17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33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2" fontId="0" fillId="0" borderId="11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14" fontId="0" fillId="0" borderId="0" xfId="0" applyNumberFormat="1" applyAlignment="1">
      <alignment vertical="top"/>
    </xf>
    <xf numFmtId="0" fontId="9" fillId="0" borderId="0" xfId="0" applyFont="1" applyAlignment="1">
      <alignment horizontal="left" vertical="top" wrapText="1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6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2" fontId="3" fillId="33" borderId="10" xfId="0" applyNumberFormat="1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left"/>
    </xf>
    <xf numFmtId="2" fontId="12" fillId="33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6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179" fontId="0" fillId="0" borderId="0" xfId="0" applyNumberFormat="1" applyAlignment="1">
      <alignment horizontal="right" vertical="top"/>
    </xf>
    <xf numFmtId="0" fontId="58" fillId="0" borderId="0" xfId="0" applyFont="1" applyAlignment="1">
      <alignment horizontal="right" vertical="top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179" fontId="58" fillId="0" borderId="0" xfId="0" applyNumberFormat="1" applyFont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0" fontId="58" fillId="0" borderId="12" xfId="0" applyFont="1" applyBorder="1" applyAlignment="1">
      <alignment horizontal="right" vertical="top"/>
    </xf>
    <xf numFmtId="179" fontId="58" fillId="0" borderId="12" xfId="0" applyNumberFormat="1" applyFon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59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179" fontId="56" fillId="0" borderId="0" xfId="0" applyNumberFormat="1" applyFont="1" applyBorder="1" applyAlignment="1">
      <alignment horizontal="center" vertical="top"/>
    </xf>
    <xf numFmtId="0" fontId="58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right" vertical="top"/>
    </xf>
    <xf numFmtId="0" fontId="58" fillId="0" borderId="12" xfId="0" applyFont="1" applyBorder="1" applyAlignment="1">
      <alignment horizontal="left" vertical="top" wrapText="1"/>
    </xf>
    <xf numFmtId="179" fontId="0" fillId="0" borderId="12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179" fontId="0" fillId="0" borderId="0" xfId="0" applyNumberFormat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left"/>
    </xf>
    <xf numFmtId="0" fontId="58" fillId="0" borderId="0" xfId="0" applyFont="1" applyAlignment="1">
      <alignment horizontal="right"/>
    </xf>
    <xf numFmtId="179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5" fillId="35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35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180" fontId="6" fillId="36" borderId="0" xfId="0" applyNumberFormat="1" applyFont="1" applyFill="1" applyAlignment="1">
      <alignment/>
    </xf>
    <xf numFmtId="180" fontId="0" fillId="36" borderId="0" xfId="0" applyNumberFormat="1" applyFill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0" fillId="36" borderId="0" xfId="0" applyNumberFormat="1" applyFill="1" applyAlignment="1">
      <alignment/>
    </xf>
    <xf numFmtId="0" fontId="58" fillId="0" borderId="11" xfId="0" applyFont="1" applyBorder="1" applyAlignment="1">
      <alignment horizontal="right" vertical="top"/>
    </xf>
    <xf numFmtId="0" fontId="5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0" fontId="0" fillId="36" borderId="11" xfId="0" applyNumberFormat="1" applyFill="1" applyBorder="1" applyAlignment="1">
      <alignment/>
    </xf>
    <xf numFmtId="180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right" vertical="top"/>
    </xf>
    <xf numFmtId="179" fontId="0" fillId="0" borderId="11" xfId="0" applyNumberFormat="1" applyBorder="1" applyAlignment="1">
      <alignment horizontal="right" vertical="top"/>
    </xf>
    <xf numFmtId="0" fontId="0" fillId="36" borderId="0" xfId="0" applyFill="1" applyAlignment="1">
      <alignment/>
    </xf>
    <xf numFmtId="4" fontId="0" fillId="0" borderId="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right"/>
    </xf>
    <xf numFmtId="49" fontId="17" fillId="0" borderId="11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top"/>
    </xf>
    <xf numFmtId="49" fontId="17" fillId="0" borderId="11" xfId="0" applyNumberFormat="1" applyFont="1" applyBorder="1" applyAlignment="1">
      <alignment horizontal="right"/>
    </xf>
    <xf numFmtId="0" fontId="6" fillId="23" borderId="0" xfId="0" applyFont="1" applyFill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80" fontId="12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18" fillId="0" borderId="0" xfId="0" applyFont="1" applyAlignment="1">
      <alignment vertical="top" wrapText="1"/>
    </xf>
    <xf numFmtId="180" fontId="0" fillId="0" borderId="0" xfId="0" applyNumberFormat="1" applyFill="1" applyAlignment="1">
      <alignment/>
    </xf>
    <xf numFmtId="0" fontId="0" fillId="0" borderId="0" xfId="0" applyBorder="1" applyAlignment="1">
      <alignment horizontal="left" vertical="top" wrapText="1"/>
    </xf>
    <xf numFmtId="179" fontId="58" fillId="0" borderId="0" xfId="0" applyNumberFormat="1" applyFont="1" applyBorder="1" applyAlignment="1">
      <alignment horizontal="right" vertical="top"/>
    </xf>
    <xf numFmtId="0" fontId="18" fillId="0" borderId="0" xfId="0" applyFont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0" fontId="0" fillId="0" borderId="0" xfId="0" applyFont="1" applyFill="1" applyAlignment="1">
      <alignment/>
    </xf>
    <xf numFmtId="0" fontId="61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2" fillId="36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49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top" wrapText="1"/>
    </xf>
    <xf numFmtId="0" fontId="2" fillId="36" borderId="12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PageLayoutView="0" workbookViewId="0" topLeftCell="A1">
      <pane ySplit="4" topLeftCell="A44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2" max="2" width="11.00390625" style="7" customWidth="1"/>
    <col min="3" max="3" width="60.7109375" style="10" customWidth="1"/>
    <col min="4" max="4" width="7.7109375" style="7" customWidth="1"/>
    <col min="5" max="5" width="16.57421875" style="15" customWidth="1"/>
    <col min="6" max="10" width="0" style="0" hidden="1" customWidth="1"/>
    <col min="11" max="11" width="19.421875" style="0" customWidth="1"/>
    <col min="12" max="12" width="14.140625" style="0" customWidth="1"/>
  </cols>
  <sheetData>
    <row r="1" spans="2:5" s="2" customFormat="1" ht="18">
      <c r="B1" s="167" t="s">
        <v>508</v>
      </c>
      <c r="C1" s="167"/>
      <c r="D1" s="167"/>
      <c r="E1" s="167"/>
    </row>
    <row r="2" spans="2:5" s="2" customFormat="1" ht="18">
      <c r="B2" s="168" t="s">
        <v>320</v>
      </c>
      <c r="C2" s="168"/>
      <c r="D2" s="168"/>
      <c r="E2" s="168"/>
    </row>
    <row r="3" spans="2:5" s="2" customFormat="1" ht="18">
      <c r="B3" s="4"/>
      <c r="C3" s="8"/>
      <c r="D3" s="4"/>
      <c r="E3" s="13"/>
    </row>
    <row r="4" spans="2:12" s="3" customFormat="1" ht="15.75" thickBot="1">
      <c r="B4" s="5" t="s">
        <v>3</v>
      </c>
      <c r="C4" s="9" t="s">
        <v>1</v>
      </c>
      <c r="D4" s="5" t="s">
        <v>2</v>
      </c>
      <c r="E4" s="14" t="s">
        <v>0</v>
      </c>
      <c r="F4" s="14" t="s">
        <v>0</v>
      </c>
      <c r="G4" s="14" t="s">
        <v>0</v>
      </c>
      <c r="H4" s="14" t="s">
        <v>0</v>
      </c>
      <c r="I4" s="14" t="s">
        <v>0</v>
      </c>
      <c r="J4" s="14" t="s">
        <v>0</v>
      </c>
      <c r="K4" s="55" t="s">
        <v>511</v>
      </c>
      <c r="L4" s="55" t="s">
        <v>72</v>
      </c>
    </row>
    <row r="5" ht="12.75">
      <c r="F5">
        <v>23976</v>
      </c>
    </row>
    <row r="6" spans="2:6" ht="12.75">
      <c r="B6" s="7" t="s">
        <v>4</v>
      </c>
      <c r="F6">
        <v>23999</v>
      </c>
    </row>
    <row r="7" spans="3:9" ht="25.5" customHeight="1">
      <c r="C7" s="169" t="s">
        <v>540</v>
      </c>
      <c r="D7" s="170"/>
      <c r="E7" s="170"/>
      <c r="F7">
        <v>67433</v>
      </c>
      <c r="G7">
        <v>23999</v>
      </c>
      <c r="I7">
        <v>28831</v>
      </c>
    </row>
    <row r="8" spans="1:6" ht="12.75">
      <c r="A8" s="1"/>
      <c r="B8" s="6" t="s">
        <v>5</v>
      </c>
      <c r="C8" s="11"/>
      <c r="D8" s="6"/>
      <c r="F8">
        <v>23977</v>
      </c>
    </row>
    <row r="9" spans="2:6" ht="12.75">
      <c r="B9" s="7" t="s">
        <v>6</v>
      </c>
      <c r="F9">
        <v>23978</v>
      </c>
    </row>
    <row r="10" spans="3:12" ht="25.5">
      <c r="C10" s="10" t="s">
        <v>8</v>
      </c>
      <c r="D10" s="7" t="s">
        <v>7</v>
      </c>
      <c r="E10" s="12">
        <v>0.3</v>
      </c>
      <c r="F10">
        <v>67348</v>
      </c>
      <c r="G10">
        <v>23978</v>
      </c>
      <c r="I10">
        <v>4925</v>
      </c>
      <c r="K10" s="127">
        <v>0</v>
      </c>
      <c r="L10" s="127">
        <f>E10*K10</f>
        <v>0</v>
      </c>
    </row>
    <row r="11" spans="1:12" ht="25.5">
      <c r="A11" s="1"/>
      <c r="B11" s="6"/>
      <c r="C11" s="11" t="s">
        <v>10</v>
      </c>
      <c r="D11" s="6" t="s">
        <v>9</v>
      </c>
      <c r="E11" s="15">
        <v>15</v>
      </c>
      <c r="F11">
        <v>67349</v>
      </c>
      <c r="G11">
        <v>23978</v>
      </c>
      <c r="I11">
        <v>4935</v>
      </c>
      <c r="K11" s="127">
        <v>0</v>
      </c>
      <c r="L11" s="127">
        <f aca="true" t="shared" si="0" ref="L11:L40">E11*K11</f>
        <v>0</v>
      </c>
    </row>
    <row r="12" spans="1:12" ht="25.5">
      <c r="A12" s="1"/>
      <c r="B12" s="6"/>
      <c r="C12" s="73" t="s">
        <v>321</v>
      </c>
      <c r="D12" s="7" t="s">
        <v>7</v>
      </c>
      <c r="E12" s="12">
        <v>0.3</v>
      </c>
      <c r="K12" s="127">
        <v>0</v>
      </c>
      <c r="L12" s="127">
        <f t="shared" si="0"/>
        <v>0</v>
      </c>
    </row>
    <row r="13" spans="1:12" ht="12.75">
      <c r="A13" s="1"/>
      <c r="B13" s="6" t="s">
        <v>11</v>
      </c>
      <c r="C13" s="11"/>
      <c r="D13" s="6"/>
      <c r="F13">
        <v>23979</v>
      </c>
      <c r="K13" s="127">
        <v>0</v>
      </c>
      <c r="L13" s="127">
        <f t="shared" si="0"/>
        <v>0</v>
      </c>
    </row>
    <row r="14" spans="1:12" ht="12.75">
      <c r="A14" s="1"/>
      <c r="B14" s="6"/>
      <c r="C14" s="11" t="s">
        <v>13</v>
      </c>
      <c r="D14" s="6" t="s">
        <v>12</v>
      </c>
      <c r="E14" s="15">
        <v>9</v>
      </c>
      <c r="F14">
        <v>67435</v>
      </c>
      <c r="G14">
        <v>23979</v>
      </c>
      <c r="I14">
        <v>5065</v>
      </c>
      <c r="K14" s="127">
        <v>0</v>
      </c>
      <c r="L14" s="127">
        <f t="shared" si="0"/>
        <v>0</v>
      </c>
    </row>
    <row r="15" spans="1:12" ht="12.75">
      <c r="A15" s="1"/>
      <c r="B15" s="6"/>
      <c r="C15" s="11" t="s">
        <v>15</v>
      </c>
      <c r="D15" s="6" t="s">
        <v>14</v>
      </c>
      <c r="E15" s="15">
        <v>900</v>
      </c>
      <c r="F15">
        <v>67436</v>
      </c>
      <c r="G15">
        <v>23979</v>
      </c>
      <c r="I15">
        <v>5034</v>
      </c>
      <c r="K15" s="127">
        <v>0</v>
      </c>
      <c r="L15" s="127">
        <f t="shared" si="0"/>
        <v>0</v>
      </c>
    </row>
    <row r="16" spans="1:12" ht="12.75">
      <c r="A16" s="1"/>
      <c r="B16" s="6"/>
      <c r="C16" s="11" t="s">
        <v>16</v>
      </c>
      <c r="D16" s="6" t="s">
        <v>9</v>
      </c>
      <c r="E16" s="15">
        <v>5</v>
      </c>
      <c r="F16">
        <v>67364</v>
      </c>
      <c r="G16">
        <v>23979</v>
      </c>
      <c r="I16">
        <v>5017</v>
      </c>
      <c r="K16" s="127">
        <v>0</v>
      </c>
      <c r="L16" s="127">
        <f t="shared" si="0"/>
        <v>0</v>
      </c>
    </row>
    <row r="17" spans="1:12" ht="12.75">
      <c r="A17" s="1"/>
      <c r="B17" s="6"/>
      <c r="C17" s="11" t="s">
        <v>17</v>
      </c>
      <c r="D17" s="6" t="s">
        <v>14</v>
      </c>
      <c r="E17" s="16">
        <v>70</v>
      </c>
      <c r="F17">
        <v>67437</v>
      </c>
      <c r="G17">
        <v>23979</v>
      </c>
      <c r="I17">
        <v>5030</v>
      </c>
      <c r="K17" s="127">
        <v>0</v>
      </c>
      <c r="L17" s="127">
        <f t="shared" si="0"/>
        <v>0</v>
      </c>
    </row>
    <row r="18" spans="1:12" ht="25.5">
      <c r="A18" s="1"/>
      <c r="B18" s="6"/>
      <c r="C18" s="11" t="s">
        <v>19</v>
      </c>
      <c r="D18" s="6" t="s">
        <v>18</v>
      </c>
      <c r="E18" s="16">
        <v>1</v>
      </c>
      <c r="F18">
        <v>67438</v>
      </c>
      <c r="G18">
        <v>23979</v>
      </c>
      <c r="I18">
        <v>5036</v>
      </c>
      <c r="K18" s="127">
        <v>0</v>
      </c>
      <c r="L18" s="127">
        <f t="shared" si="0"/>
        <v>0</v>
      </c>
    </row>
    <row r="19" spans="1:12" ht="25.5">
      <c r="A19" s="1"/>
      <c r="B19" s="6"/>
      <c r="C19" s="11" t="s">
        <v>20</v>
      </c>
      <c r="D19" s="6" t="s">
        <v>14</v>
      </c>
      <c r="E19" s="16">
        <v>2</v>
      </c>
      <c r="F19">
        <v>67439</v>
      </c>
      <c r="G19">
        <v>23979</v>
      </c>
      <c r="I19">
        <v>28832</v>
      </c>
      <c r="K19" s="127">
        <v>0</v>
      </c>
      <c r="L19" s="127">
        <f t="shared" si="0"/>
        <v>0</v>
      </c>
    </row>
    <row r="20" spans="1:12" ht="12.75">
      <c r="A20" s="1"/>
      <c r="B20" s="6" t="s">
        <v>21</v>
      </c>
      <c r="C20" s="11"/>
      <c r="D20" s="6"/>
      <c r="E20" s="16"/>
      <c r="F20">
        <v>24002</v>
      </c>
      <c r="K20" s="127">
        <v>0</v>
      </c>
      <c r="L20" s="127">
        <f t="shared" si="0"/>
        <v>0</v>
      </c>
    </row>
    <row r="21" spans="1:12" ht="25.5">
      <c r="A21" s="1"/>
      <c r="B21" s="6"/>
      <c r="C21" s="11" t="s">
        <v>23</v>
      </c>
      <c r="D21" s="6" t="s">
        <v>22</v>
      </c>
      <c r="E21" s="16">
        <v>1</v>
      </c>
      <c r="F21">
        <v>67458</v>
      </c>
      <c r="G21">
        <v>24002</v>
      </c>
      <c r="I21">
        <v>28837</v>
      </c>
      <c r="K21" s="127">
        <v>0</v>
      </c>
      <c r="L21" s="127">
        <f t="shared" si="0"/>
        <v>0</v>
      </c>
    </row>
    <row r="22" spans="1:12" ht="12.75">
      <c r="A22" s="1"/>
      <c r="B22" s="6" t="s">
        <v>24</v>
      </c>
      <c r="C22" s="11"/>
      <c r="D22" s="6"/>
      <c r="E22" s="16"/>
      <c r="F22">
        <v>23980</v>
      </c>
      <c r="K22" s="127">
        <v>0</v>
      </c>
      <c r="L22" s="127">
        <f t="shared" si="0"/>
        <v>0</v>
      </c>
    </row>
    <row r="23" spans="1:12" ht="12.75">
      <c r="A23" s="1"/>
      <c r="B23" s="6" t="s">
        <v>25</v>
      </c>
      <c r="C23" s="11"/>
      <c r="D23" s="6"/>
      <c r="E23" s="16"/>
      <c r="F23">
        <v>23981</v>
      </c>
      <c r="K23" s="127">
        <v>0</v>
      </c>
      <c r="L23" s="127">
        <f t="shared" si="0"/>
        <v>0</v>
      </c>
    </row>
    <row r="24" spans="1:12" ht="12.75">
      <c r="A24" s="1"/>
      <c r="B24" s="6"/>
      <c r="C24" s="11" t="s">
        <v>26</v>
      </c>
      <c r="D24" s="6" t="s">
        <v>18</v>
      </c>
      <c r="E24" s="16">
        <v>891</v>
      </c>
      <c r="F24">
        <v>67440</v>
      </c>
      <c r="G24">
        <v>23981</v>
      </c>
      <c r="I24">
        <v>5648</v>
      </c>
      <c r="K24" s="127">
        <v>0</v>
      </c>
      <c r="L24" s="127">
        <f t="shared" si="0"/>
        <v>0</v>
      </c>
    </row>
    <row r="25" spans="3:12" ht="38.25">
      <c r="C25" s="10" t="s">
        <v>27</v>
      </c>
      <c r="D25" s="7" t="s">
        <v>18</v>
      </c>
      <c r="E25" s="15">
        <v>129</v>
      </c>
      <c r="F25">
        <v>67368</v>
      </c>
      <c r="G25">
        <v>23981</v>
      </c>
      <c r="I25">
        <v>5659</v>
      </c>
      <c r="K25" s="127">
        <v>0</v>
      </c>
      <c r="L25" s="127">
        <f t="shared" si="0"/>
        <v>0</v>
      </c>
    </row>
    <row r="26" spans="1:12" ht="38.25">
      <c r="A26" s="1"/>
      <c r="B26" s="6"/>
      <c r="C26" s="11" t="s">
        <v>28</v>
      </c>
      <c r="D26" s="6" t="s">
        <v>18</v>
      </c>
      <c r="E26" s="16">
        <v>22</v>
      </c>
      <c r="F26">
        <v>67369</v>
      </c>
      <c r="G26">
        <v>23981</v>
      </c>
      <c r="I26">
        <v>5666</v>
      </c>
      <c r="K26" s="127">
        <v>0</v>
      </c>
      <c r="L26" s="127">
        <f t="shared" si="0"/>
        <v>0</v>
      </c>
    </row>
    <row r="27" spans="2:12" ht="12.75">
      <c r="B27" s="7" t="s">
        <v>29</v>
      </c>
      <c r="F27">
        <v>23982</v>
      </c>
      <c r="K27" s="127">
        <v>0</v>
      </c>
      <c r="L27" s="127">
        <f t="shared" si="0"/>
        <v>0</v>
      </c>
    </row>
    <row r="28" spans="3:12" ht="12.75">
      <c r="C28" s="10" t="s">
        <v>30</v>
      </c>
      <c r="D28" s="7" t="s">
        <v>14</v>
      </c>
      <c r="E28" s="15">
        <v>1750</v>
      </c>
      <c r="F28">
        <v>67370</v>
      </c>
      <c r="G28">
        <v>23982</v>
      </c>
      <c r="I28">
        <v>5916</v>
      </c>
      <c r="K28" s="127">
        <v>0</v>
      </c>
      <c r="L28" s="127">
        <f t="shared" si="0"/>
        <v>0</v>
      </c>
    </row>
    <row r="29" spans="2:12" ht="12.75">
      <c r="B29" s="7" t="s">
        <v>31</v>
      </c>
      <c r="F29">
        <v>23983</v>
      </c>
      <c r="K29" s="127">
        <v>0</v>
      </c>
      <c r="L29" s="127">
        <f t="shared" si="0"/>
        <v>0</v>
      </c>
    </row>
    <row r="30" spans="3:12" ht="12.75">
      <c r="C30" s="10" t="s">
        <v>32</v>
      </c>
      <c r="D30" s="7" t="s">
        <v>18</v>
      </c>
      <c r="E30" s="15">
        <v>25</v>
      </c>
      <c r="F30">
        <v>67372</v>
      </c>
      <c r="G30">
        <v>23983</v>
      </c>
      <c r="I30">
        <v>6122</v>
      </c>
      <c r="K30" s="127">
        <v>0</v>
      </c>
      <c r="L30" s="127">
        <f t="shared" si="0"/>
        <v>0</v>
      </c>
    </row>
    <row r="31" spans="3:12" ht="12.75">
      <c r="C31" s="10" t="s">
        <v>33</v>
      </c>
      <c r="D31" s="7" t="s">
        <v>18</v>
      </c>
      <c r="E31" s="15">
        <v>74</v>
      </c>
      <c r="F31">
        <v>67441</v>
      </c>
      <c r="G31">
        <v>23983</v>
      </c>
      <c r="I31">
        <v>28833</v>
      </c>
      <c r="K31" s="127">
        <v>0</v>
      </c>
      <c r="L31" s="127">
        <f t="shared" si="0"/>
        <v>0</v>
      </c>
    </row>
    <row r="32" spans="2:12" ht="12.75">
      <c r="B32" s="7" t="s">
        <v>34</v>
      </c>
      <c r="F32">
        <v>23985</v>
      </c>
      <c r="K32" s="127">
        <v>0</v>
      </c>
      <c r="L32" s="127">
        <f t="shared" si="0"/>
        <v>0</v>
      </c>
    </row>
    <row r="33" spans="3:12" ht="12.75">
      <c r="C33" s="10" t="s">
        <v>35</v>
      </c>
      <c r="D33" s="7" t="s">
        <v>18</v>
      </c>
      <c r="E33" s="15">
        <v>1007</v>
      </c>
      <c r="F33">
        <v>67375</v>
      </c>
      <c r="G33">
        <v>23985</v>
      </c>
      <c r="I33">
        <v>6609</v>
      </c>
      <c r="K33" s="127">
        <v>0</v>
      </c>
      <c r="L33" s="127">
        <f t="shared" si="0"/>
        <v>0</v>
      </c>
    </row>
    <row r="34" spans="2:12" ht="12.75">
      <c r="B34" s="7" t="s">
        <v>36</v>
      </c>
      <c r="F34">
        <v>23986</v>
      </c>
      <c r="K34" s="127">
        <v>0</v>
      </c>
      <c r="L34" s="127">
        <f t="shared" si="0"/>
        <v>0</v>
      </c>
    </row>
    <row r="35" spans="2:12" ht="12.75">
      <c r="B35" s="7" t="s">
        <v>37</v>
      </c>
      <c r="F35">
        <v>23987</v>
      </c>
      <c r="K35" s="127">
        <v>0</v>
      </c>
      <c r="L35" s="127">
        <f t="shared" si="0"/>
        <v>0</v>
      </c>
    </row>
    <row r="36" spans="3:12" ht="25.5">
      <c r="C36" s="10" t="s">
        <v>38</v>
      </c>
      <c r="D36" s="7" t="s">
        <v>18</v>
      </c>
      <c r="E36" s="15">
        <v>827</v>
      </c>
      <c r="F36">
        <v>67443</v>
      </c>
      <c r="G36">
        <v>23987</v>
      </c>
      <c r="I36">
        <v>6639</v>
      </c>
      <c r="K36" s="127">
        <v>0</v>
      </c>
      <c r="L36" s="127">
        <f t="shared" si="0"/>
        <v>0</v>
      </c>
    </row>
    <row r="37" spans="3:12" ht="25.5">
      <c r="C37" s="10" t="s">
        <v>39</v>
      </c>
      <c r="D37" s="7" t="s">
        <v>14</v>
      </c>
      <c r="E37" s="15">
        <v>1750</v>
      </c>
      <c r="F37">
        <v>67442</v>
      </c>
      <c r="G37">
        <v>23987</v>
      </c>
      <c r="I37">
        <v>23609</v>
      </c>
      <c r="K37" s="127">
        <v>0</v>
      </c>
      <c r="L37" s="127">
        <f t="shared" si="0"/>
        <v>0</v>
      </c>
    </row>
    <row r="38" spans="2:12" ht="12.75">
      <c r="B38" s="7" t="s">
        <v>40</v>
      </c>
      <c r="F38">
        <v>23988</v>
      </c>
      <c r="K38" s="127">
        <v>0</v>
      </c>
      <c r="L38" s="127">
        <f t="shared" si="0"/>
        <v>0</v>
      </c>
    </row>
    <row r="39" spans="3:12" ht="25.5">
      <c r="C39" s="10" t="s">
        <v>41</v>
      </c>
      <c r="D39" s="7" t="s">
        <v>14</v>
      </c>
      <c r="E39" s="15">
        <v>1750</v>
      </c>
      <c r="F39">
        <v>67444</v>
      </c>
      <c r="G39">
        <v>23988</v>
      </c>
      <c r="I39">
        <v>23748</v>
      </c>
      <c r="K39" s="127">
        <v>0</v>
      </c>
      <c r="L39" s="127">
        <f t="shared" si="0"/>
        <v>0</v>
      </c>
    </row>
    <row r="40" spans="3:12" ht="25.5">
      <c r="C40" s="10" t="s">
        <v>68</v>
      </c>
      <c r="D40" s="7" t="s">
        <v>14</v>
      </c>
      <c r="E40" s="15">
        <v>24</v>
      </c>
      <c r="K40" s="127">
        <v>0</v>
      </c>
      <c r="L40" s="127">
        <f t="shared" si="0"/>
        <v>0</v>
      </c>
    </row>
    <row r="41" spans="2:12" ht="12.75">
      <c r="B41" s="7" t="s">
        <v>69</v>
      </c>
      <c r="K41" s="127">
        <v>0</v>
      </c>
      <c r="L41" s="127">
        <f aca="true" t="shared" si="1" ref="L41:L59">E41*K41</f>
        <v>0</v>
      </c>
    </row>
    <row r="42" spans="3:12" ht="25.5">
      <c r="C42" s="10" t="s">
        <v>70</v>
      </c>
      <c r="D42" s="7" t="s">
        <v>12</v>
      </c>
      <c r="E42" s="15">
        <v>16</v>
      </c>
      <c r="K42" s="127">
        <v>0</v>
      </c>
      <c r="L42" s="127">
        <f t="shared" si="1"/>
        <v>0</v>
      </c>
    </row>
    <row r="43" spans="2:12" ht="12.75">
      <c r="B43" s="7" t="s">
        <v>44</v>
      </c>
      <c r="F43">
        <v>23991</v>
      </c>
      <c r="K43" s="127">
        <v>0</v>
      </c>
      <c r="L43" s="127">
        <f t="shared" si="1"/>
        <v>0</v>
      </c>
    </row>
    <row r="44" spans="3:12" ht="38.25">
      <c r="C44" s="10" t="s">
        <v>46</v>
      </c>
      <c r="D44" s="7" t="s">
        <v>12</v>
      </c>
      <c r="E44" s="15">
        <v>300</v>
      </c>
      <c r="F44">
        <v>67445</v>
      </c>
      <c r="G44">
        <v>23991</v>
      </c>
      <c r="I44">
        <v>7626</v>
      </c>
      <c r="K44" s="127">
        <v>0</v>
      </c>
      <c r="L44" s="127">
        <f t="shared" si="1"/>
        <v>0</v>
      </c>
    </row>
    <row r="45" spans="3:12" ht="38.25">
      <c r="C45" s="10" t="s">
        <v>65</v>
      </c>
      <c r="D45" s="7" t="s">
        <v>12</v>
      </c>
      <c r="E45" s="15">
        <v>30</v>
      </c>
      <c r="F45">
        <v>67446</v>
      </c>
      <c r="G45">
        <v>23991</v>
      </c>
      <c r="I45">
        <v>7962</v>
      </c>
      <c r="K45" s="127">
        <v>0</v>
      </c>
      <c r="L45" s="127">
        <f t="shared" si="1"/>
        <v>0</v>
      </c>
    </row>
    <row r="46" spans="3:12" ht="25.5">
      <c r="C46" s="10" t="s">
        <v>47</v>
      </c>
      <c r="D46" s="7" t="s">
        <v>9</v>
      </c>
      <c r="E46" s="15">
        <v>15</v>
      </c>
      <c r="F46">
        <v>67399</v>
      </c>
      <c r="G46">
        <v>23991</v>
      </c>
      <c r="I46">
        <v>8183</v>
      </c>
      <c r="K46" s="127">
        <v>0</v>
      </c>
      <c r="L46" s="127">
        <f t="shared" si="1"/>
        <v>0</v>
      </c>
    </row>
    <row r="47" spans="3:12" ht="25.5">
      <c r="C47" s="10" t="s">
        <v>48</v>
      </c>
      <c r="D47" s="7" t="s">
        <v>9</v>
      </c>
      <c r="E47" s="15">
        <v>15</v>
      </c>
      <c r="F47">
        <v>67400</v>
      </c>
      <c r="G47">
        <v>23991</v>
      </c>
      <c r="I47">
        <v>8388</v>
      </c>
      <c r="K47" s="127">
        <v>0</v>
      </c>
      <c r="L47" s="127">
        <f t="shared" si="1"/>
        <v>0</v>
      </c>
    </row>
    <row r="48" spans="2:12" ht="12.75">
      <c r="B48" s="7" t="s">
        <v>49</v>
      </c>
      <c r="F48">
        <v>23995</v>
      </c>
      <c r="K48" s="127">
        <v>0</v>
      </c>
      <c r="L48" s="127">
        <f t="shared" si="1"/>
        <v>0</v>
      </c>
    </row>
    <row r="49" spans="2:12" ht="12.75">
      <c r="B49" s="7" t="s">
        <v>50</v>
      </c>
      <c r="F49">
        <v>23996</v>
      </c>
      <c r="K49" s="127">
        <v>0</v>
      </c>
      <c r="L49" s="127">
        <f t="shared" si="1"/>
        <v>0</v>
      </c>
    </row>
    <row r="50" spans="3:12" ht="25.5">
      <c r="C50" s="10" t="s">
        <v>51</v>
      </c>
      <c r="D50" s="7" t="s">
        <v>9</v>
      </c>
      <c r="E50" s="15">
        <v>5</v>
      </c>
      <c r="F50">
        <v>67409</v>
      </c>
      <c r="G50">
        <v>23996</v>
      </c>
      <c r="I50">
        <v>10610</v>
      </c>
      <c r="K50" s="127">
        <v>0</v>
      </c>
      <c r="L50" s="127">
        <f t="shared" si="1"/>
        <v>0</v>
      </c>
    </row>
    <row r="51" spans="3:12" ht="25.5">
      <c r="C51" s="10" t="s">
        <v>52</v>
      </c>
      <c r="D51" s="7" t="s">
        <v>9</v>
      </c>
      <c r="E51" s="15">
        <v>2</v>
      </c>
      <c r="F51">
        <v>67410</v>
      </c>
      <c r="G51">
        <v>23996</v>
      </c>
      <c r="I51">
        <v>10646</v>
      </c>
      <c r="K51" s="127">
        <v>0</v>
      </c>
      <c r="L51" s="127">
        <f t="shared" si="1"/>
        <v>0</v>
      </c>
    </row>
    <row r="52" spans="3:12" ht="25.5">
      <c r="C52" s="10" t="s">
        <v>53</v>
      </c>
      <c r="D52" s="7" t="s">
        <v>9</v>
      </c>
      <c r="E52" s="15">
        <v>3</v>
      </c>
      <c r="F52">
        <v>67411</v>
      </c>
      <c r="G52">
        <v>23996</v>
      </c>
      <c r="I52">
        <v>10647</v>
      </c>
      <c r="K52" s="127">
        <v>0</v>
      </c>
      <c r="L52" s="127">
        <f t="shared" si="1"/>
        <v>0</v>
      </c>
    </row>
    <row r="53" spans="3:12" ht="38.25">
      <c r="C53" s="10" t="s">
        <v>54</v>
      </c>
      <c r="D53" s="7" t="s">
        <v>9</v>
      </c>
      <c r="E53" s="15">
        <v>1</v>
      </c>
      <c r="F53">
        <v>67447</v>
      </c>
      <c r="G53">
        <v>23996</v>
      </c>
      <c r="I53">
        <v>10723</v>
      </c>
      <c r="K53" s="127">
        <v>0</v>
      </c>
      <c r="L53" s="127">
        <f t="shared" si="1"/>
        <v>0</v>
      </c>
    </row>
    <row r="54" spans="3:12" ht="25.5">
      <c r="C54" s="10" t="s">
        <v>55</v>
      </c>
      <c r="D54" s="7" t="s">
        <v>9</v>
      </c>
      <c r="E54" s="15">
        <v>2</v>
      </c>
      <c r="F54">
        <v>67413</v>
      </c>
      <c r="G54">
        <v>23996</v>
      </c>
      <c r="I54">
        <v>10766</v>
      </c>
      <c r="K54" s="127">
        <v>0</v>
      </c>
      <c r="L54" s="127">
        <f t="shared" si="1"/>
        <v>0</v>
      </c>
    </row>
    <row r="55" spans="3:12" ht="25.5">
      <c r="C55" s="10" t="s">
        <v>66</v>
      </c>
      <c r="D55" s="7" t="s">
        <v>9</v>
      </c>
      <c r="E55" s="15">
        <v>1</v>
      </c>
      <c r="F55">
        <v>67453</v>
      </c>
      <c r="G55">
        <v>23996</v>
      </c>
      <c r="I55">
        <v>10786</v>
      </c>
      <c r="K55" s="127">
        <v>0</v>
      </c>
      <c r="L55" s="127">
        <f t="shared" si="1"/>
        <v>0</v>
      </c>
    </row>
    <row r="56" spans="3:12" ht="25.5">
      <c r="C56" s="10" t="s">
        <v>67</v>
      </c>
      <c r="D56" s="7" t="s">
        <v>9</v>
      </c>
      <c r="E56" s="15">
        <v>4</v>
      </c>
      <c r="F56">
        <v>67454</v>
      </c>
      <c r="G56">
        <v>23996</v>
      </c>
      <c r="I56">
        <v>10787</v>
      </c>
      <c r="K56" s="127">
        <v>0</v>
      </c>
      <c r="L56" s="127">
        <f t="shared" si="1"/>
        <v>0</v>
      </c>
    </row>
    <row r="57" spans="2:12" ht="12.75">
      <c r="B57" s="7" t="s">
        <v>57</v>
      </c>
      <c r="F57">
        <v>23997</v>
      </c>
      <c r="K57" s="127">
        <v>0</v>
      </c>
      <c r="L57" s="127">
        <f t="shared" si="1"/>
        <v>0</v>
      </c>
    </row>
    <row r="58" spans="3:12" ht="38.25">
      <c r="C58" s="10" t="s">
        <v>58</v>
      </c>
      <c r="D58" s="7" t="s">
        <v>12</v>
      </c>
      <c r="E58" s="15">
        <v>958</v>
      </c>
      <c r="F58">
        <v>67455</v>
      </c>
      <c r="G58">
        <v>23997</v>
      </c>
      <c r="I58">
        <v>10834</v>
      </c>
      <c r="K58" s="127">
        <v>0</v>
      </c>
      <c r="L58" s="127">
        <f t="shared" si="1"/>
        <v>0</v>
      </c>
    </row>
    <row r="59" spans="3:12" ht="25.5">
      <c r="C59" s="10" t="s">
        <v>59</v>
      </c>
      <c r="D59" s="7" t="s">
        <v>12</v>
      </c>
      <c r="E59" s="15">
        <v>270</v>
      </c>
      <c r="F59">
        <v>67456</v>
      </c>
      <c r="G59">
        <v>23997</v>
      </c>
      <c r="H59">
        <v>67455</v>
      </c>
      <c r="I59">
        <v>10908</v>
      </c>
      <c r="K59" s="127">
        <v>0</v>
      </c>
      <c r="L59" s="127">
        <f t="shared" si="1"/>
        <v>0</v>
      </c>
    </row>
    <row r="60" spans="3:12" ht="51">
      <c r="C60" s="10" t="s">
        <v>60</v>
      </c>
      <c r="D60" s="7" t="s">
        <v>14</v>
      </c>
      <c r="E60" s="15">
        <v>5</v>
      </c>
      <c r="F60">
        <v>67461</v>
      </c>
      <c r="G60">
        <v>23997</v>
      </c>
      <c r="I60">
        <v>10869</v>
      </c>
      <c r="K60" s="127">
        <v>0</v>
      </c>
      <c r="L60" s="127">
        <f aca="true" t="shared" si="2" ref="L60:L67">E60*K60</f>
        <v>0</v>
      </c>
    </row>
    <row r="61" spans="3:12" ht="51">
      <c r="C61" s="10" t="s">
        <v>71</v>
      </c>
      <c r="D61" s="7" t="s">
        <v>14</v>
      </c>
      <c r="E61" s="15">
        <v>18</v>
      </c>
      <c r="K61" s="127">
        <v>0</v>
      </c>
      <c r="L61" s="127">
        <f t="shared" si="2"/>
        <v>0</v>
      </c>
    </row>
    <row r="62" spans="2:12" ht="12.75">
      <c r="B62" s="7" t="s">
        <v>61</v>
      </c>
      <c r="F62">
        <v>23992</v>
      </c>
      <c r="K62" s="127">
        <v>0</v>
      </c>
      <c r="L62" s="127">
        <f t="shared" si="2"/>
        <v>0</v>
      </c>
    </row>
    <row r="63" spans="2:12" ht="12.75">
      <c r="B63" s="7" t="s">
        <v>62</v>
      </c>
      <c r="F63">
        <v>23993</v>
      </c>
      <c r="K63" s="127">
        <v>0</v>
      </c>
      <c r="L63" s="127">
        <f t="shared" si="2"/>
        <v>0</v>
      </c>
    </row>
    <row r="64" spans="3:12" ht="12.75">
      <c r="C64" s="34" t="s">
        <v>317</v>
      </c>
      <c r="D64" s="7" t="s">
        <v>63</v>
      </c>
      <c r="E64" s="15">
        <v>25</v>
      </c>
      <c r="F64">
        <v>67402</v>
      </c>
      <c r="G64">
        <v>23993</v>
      </c>
      <c r="I64">
        <v>11839</v>
      </c>
      <c r="K64" s="127">
        <v>0</v>
      </c>
      <c r="L64" s="127">
        <f t="shared" si="2"/>
        <v>0</v>
      </c>
    </row>
    <row r="65" spans="3:12" ht="12.75">
      <c r="C65" s="34" t="s">
        <v>509</v>
      </c>
      <c r="D65" s="7" t="s">
        <v>63</v>
      </c>
      <c r="E65" s="15">
        <v>4</v>
      </c>
      <c r="F65">
        <v>67460</v>
      </c>
      <c r="G65">
        <v>23993</v>
      </c>
      <c r="I65">
        <v>11843</v>
      </c>
      <c r="K65" s="127">
        <v>0</v>
      </c>
      <c r="L65" s="127">
        <f t="shared" si="2"/>
        <v>0</v>
      </c>
    </row>
    <row r="66" spans="3:12" ht="12.75">
      <c r="C66" s="10" t="s">
        <v>64</v>
      </c>
      <c r="D66" s="7" t="s">
        <v>9</v>
      </c>
      <c r="E66" s="15">
        <v>1</v>
      </c>
      <c r="F66">
        <v>67403</v>
      </c>
      <c r="G66">
        <v>23993</v>
      </c>
      <c r="I66">
        <v>11848</v>
      </c>
      <c r="K66" s="127">
        <v>0</v>
      </c>
      <c r="L66" s="127">
        <f t="shared" si="2"/>
        <v>0</v>
      </c>
    </row>
    <row r="67" spans="3:12" ht="12.75">
      <c r="C67" s="34" t="s">
        <v>510</v>
      </c>
      <c r="D67" s="7" t="s">
        <v>12</v>
      </c>
      <c r="E67" s="15">
        <v>300</v>
      </c>
      <c r="F67">
        <v>67459</v>
      </c>
      <c r="G67">
        <v>23993</v>
      </c>
      <c r="I67">
        <v>28838</v>
      </c>
      <c r="K67" s="127">
        <v>0</v>
      </c>
      <c r="L67" s="127">
        <f t="shared" si="2"/>
        <v>0</v>
      </c>
    </row>
    <row r="69" spans="2:12" ht="13.5" thickBot="1">
      <c r="B69" s="17"/>
      <c r="C69" s="18"/>
      <c r="D69" s="17"/>
      <c r="E69" s="19"/>
      <c r="F69" s="128"/>
      <c r="G69" s="128"/>
      <c r="H69" s="128"/>
      <c r="I69" s="128"/>
      <c r="J69" s="128"/>
      <c r="K69" s="128"/>
      <c r="L69" s="128"/>
    </row>
    <row r="71" spans="11:12" ht="12.75">
      <c r="K71" s="40" t="s">
        <v>512</v>
      </c>
      <c r="L71" s="127">
        <f>SUM(L6:L69)</f>
        <v>0</v>
      </c>
    </row>
    <row r="72" spans="11:12" ht="12.75">
      <c r="K72" s="40" t="s">
        <v>513</v>
      </c>
      <c r="L72" s="127">
        <f>L71*0.22</f>
        <v>0</v>
      </c>
    </row>
    <row r="73" spans="11:12" ht="12.75">
      <c r="K73" s="40" t="s">
        <v>514</v>
      </c>
      <c r="L73" s="127">
        <f>L71*1.22</f>
        <v>0</v>
      </c>
    </row>
  </sheetData>
  <sheetProtection/>
  <mergeCells count="3">
    <mergeCell ref="B1:E1"/>
    <mergeCell ref="B2:E2"/>
    <mergeCell ref="C7:E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31"/>
  <sheetViews>
    <sheetView tabSelected="1" zoomScalePageLayoutView="0" workbookViewId="0" topLeftCell="B1">
      <selection activeCell="F21" sqref="F21"/>
    </sheetView>
  </sheetViews>
  <sheetFormatPr defaultColWidth="9.140625" defaultRowHeight="12.75"/>
  <cols>
    <col min="2" max="2" width="22.7109375" style="0" customWidth="1"/>
    <col min="4" max="4" width="25.28125" style="0" customWidth="1"/>
  </cols>
  <sheetData>
    <row r="2" ht="12.75">
      <c r="B2" s="153" t="s">
        <v>319</v>
      </c>
    </row>
    <row r="4" ht="12.75">
      <c r="D4" s="40"/>
    </row>
    <row r="5" spans="2:4" ht="14.25">
      <c r="B5" s="40" t="s">
        <v>521</v>
      </c>
      <c r="D5" s="158">
        <f>CE_Kam!L71</f>
        <v>0</v>
      </c>
    </row>
    <row r="6" ht="12.75">
      <c r="D6" s="40"/>
    </row>
    <row r="7" spans="2:4" ht="14.25">
      <c r="B7" s="40" t="s">
        <v>522</v>
      </c>
      <c r="D7" s="158">
        <f>vod_KAM!H215</f>
        <v>0</v>
      </c>
    </row>
    <row r="8" ht="12.75">
      <c r="D8" s="40"/>
    </row>
    <row r="9" spans="2:4" ht="14.25">
      <c r="B9" s="40" t="s">
        <v>523</v>
      </c>
      <c r="D9" s="158">
        <f>kanalizacija_KAM!G163</f>
        <v>0</v>
      </c>
    </row>
    <row r="10" ht="12.75">
      <c r="D10" s="40"/>
    </row>
    <row r="11" spans="2:4" ht="14.25">
      <c r="B11" s="40" t="s">
        <v>524</v>
      </c>
      <c r="D11" s="158">
        <f>plin_KAM!G116</f>
        <v>0</v>
      </c>
    </row>
    <row r="12" ht="12.75">
      <c r="D12" s="40"/>
    </row>
    <row r="13" ht="12.75">
      <c r="D13" s="40"/>
    </row>
    <row r="14" spans="2:4" ht="12.75">
      <c r="B14" s="153" t="s">
        <v>320</v>
      </c>
      <c r="D14" s="40"/>
    </row>
    <row r="15" ht="12.75">
      <c r="D15" s="40"/>
    </row>
    <row r="16" spans="2:4" ht="14.25">
      <c r="B16" s="40" t="s">
        <v>521</v>
      </c>
      <c r="D16" s="158">
        <f>CE_Kor!L71</f>
        <v>0</v>
      </c>
    </row>
    <row r="17" ht="12.75">
      <c r="D17" s="40"/>
    </row>
    <row r="18" spans="2:4" ht="14.25">
      <c r="B18" s="40" t="s">
        <v>522</v>
      </c>
      <c r="D18" s="158">
        <f>vod_KORB!H207</f>
        <v>0</v>
      </c>
    </row>
    <row r="19" ht="12.75">
      <c r="D19" s="40"/>
    </row>
    <row r="20" spans="2:4" ht="14.25">
      <c r="B20" s="40" t="s">
        <v>523</v>
      </c>
      <c r="D20" s="158">
        <f>kana_KORB!G154</f>
        <v>0</v>
      </c>
    </row>
    <row r="21" ht="12.75">
      <c r="D21" s="40"/>
    </row>
    <row r="22" spans="2:4" ht="14.25">
      <c r="B22" s="40" t="s">
        <v>524</v>
      </c>
      <c r="D22" s="158">
        <f>plin_KORB!G115</f>
        <v>0</v>
      </c>
    </row>
    <row r="23" ht="12.75">
      <c r="D23" s="40"/>
    </row>
    <row r="24" ht="12.75">
      <c r="D24" s="40"/>
    </row>
    <row r="25" spans="2:4" ht="14.25">
      <c r="B25" s="153" t="s">
        <v>525</v>
      </c>
      <c r="D25" s="158">
        <f>JR!I120</f>
        <v>0</v>
      </c>
    </row>
    <row r="27" spans="2:4" ht="13.5" thickBot="1">
      <c r="B27" s="128"/>
      <c r="C27" s="128"/>
      <c r="D27" s="128"/>
    </row>
    <row r="29" spans="2:4" ht="15">
      <c r="B29" s="193" t="s">
        <v>512</v>
      </c>
      <c r="C29" s="193"/>
      <c r="D29" s="159">
        <f>SUM(D5:D25)</f>
        <v>0</v>
      </c>
    </row>
    <row r="30" spans="2:4" ht="15">
      <c r="B30" s="193" t="s">
        <v>513</v>
      </c>
      <c r="C30" s="193"/>
      <c r="D30" s="159">
        <f>D29*0.22</f>
        <v>0</v>
      </c>
    </row>
    <row r="31" spans="2:4" ht="15">
      <c r="B31" s="193" t="s">
        <v>514</v>
      </c>
      <c r="C31" s="193"/>
      <c r="D31" s="159">
        <f>D29*1.22</f>
        <v>0</v>
      </c>
    </row>
  </sheetData>
  <sheetProtection/>
  <mergeCells count="3">
    <mergeCell ref="B29:C29"/>
    <mergeCell ref="B30:C30"/>
    <mergeCell ref="B31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2" max="2" width="11.00390625" style="7" customWidth="1"/>
    <col min="3" max="3" width="60.7109375" style="10" customWidth="1"/>
    <col min="4" max="4" width="7.7109375" style="7" customWidth="1"/>
    <col min="5" max="5" width="16.57421875" style="15" customWidth="1"/>
    <col min="6" max="10" width="0" style="0" hidden="1" customWidth="1"/>
    <col min="11" max="11" width="16.7109375" style="0" customWidth="1"/>
    <col min="12" max="12" width="16.140625" style="0" customWidth="1"/>
  </cols>
  <sheetData>
    <row r="1" spans="2:5" ht="18">
      <c r="B1" s="167" t="s">
        <v>508</v>
      </c>
      <c r="C1" s="167"/>
      <c r="D1" s="167"/>
      <c r="E1" s="167"/>
    </row>
    <row r="2" spans="2:5" s="2" customFormat="1" ht="18">
      <c r="B2" s="168" t="s">
        <v>319</v>
      </c>
      <c r="C2" s="168"/>
      <c r="D2" s="168"/>
      <c r="E2" s="168"/>
    </row>
    <row r="3" spans="2:5" s="2" customFormat="1" ht="18">
      <c r="B3" s="21"/>
      <c r="C3" s="21"/>
      <c r="D3" s="21"/>
      <c r="E3" s="21"/>
    </row>
    <row r="4" spans="2:12" s="3" customFormat="1" ht="15.75" thickBot="1">
      <c r="B4" s="5" t="s">
        <v>3</v>
      </c>
      <c r="C4" s="9" t="s">
        <v>1</v>
      </c>
      <c r="D4" s="5" t="s">
        <v>2</v>
      </c>
      <c r="E4" s="14" t="s">
        <v>0</v>
      </c>
      <c r="K4" s="55" t="s">
        <v>511</v>
      </c>
      <c r="L4" s="55" t="s">
        <v>72</v>
      </c>
    </row>
    <row r="6" spans="2:6" ht="12.75">
      <c r="B6" s="7" t="s">
        <v>4</v>
      </c>
      <c r="F6">
        <v>23999</v>
      </c>
    </row>
    <row r="7" spans="3:9" ht="25.5" customHeight="1">
      <c r="C7" s="169" t="s">
        <v>540</v>
      </c>
      <c r="D7" s="170"/>
      <c r="E7" s="170"/>
      <c r="F7">
        <v>67433</v>
      </c>
      <c r="G7">
        <v>23999</v>
      </c>
      <c r="I7">
        <v>28831</v>
      </c>
    </row>
    <row r="8" spans="1:6" ht="12.75">
      <c r="A8" s="1"/>
      <c r="B8" s="6" t="s">
        <v>5</v>
      </c>
      <c r="C8" s="11"/>
      <c r="D8" s="6"/>
      <c r="F8">
        <v>23977</v>
      </c>
    </row>
    <row r="9" spans="2:6" ht="12.75">
      <c r="B9" s="7" t="s">
        <v>6</v>
      </c>
      <c r="F9">
        <v>23978</v>
      </c>
    </row>
    <row r="10" spans="3:12" ht="25.5">
      <c r="C10" s="10" t="s">
        <v>8</v>
      </c>
      <c r="D10" s="7" t="s">
        <v>7</v>
      </c>
      <c r="E10" s="12">
        <v>0.405</v>
      </c>
      <c r="F10">
        <v>67348</v>
      </c>
      <c r="G10">
        <v>23978</v>
      </c>
      <c r="I10">
        <v>4925</v>
      </c>
      <c r="K10" s="127">
        <v>0</v>
      </c>
      <c r="L10" s="127">
        <f>E10*K10</f>
        <v>0</v>
      </c>
    </row>
    <row r="11" spans="1:12" ht="25.5">
      <c r="A11" s="1"/>
      <c r="B11" s="6"/>
      <c r="C11" s="11" t="s">
        <v>10</v>
      </c>
      <c r="D11" s="6" t="s">
        <v>9</v>
      </c>
      <c r="E11" s="15">
        <v>21</v>
      </c>
      <c r="F11">
        <v>67349</v>
      </c>
      <c r="G11">
        <v>23978</v>
      </c>
      <c r="I11">
        <v>4935</v>
      </c>
      <c r="K11" s="127">
        <v>0</v>
      </c>
      <c r="L11" s="127">
        <f aca="true" t="shared" si="0" ref="L11:L33">E11*K11</f>
        <v>0</v>
      </c>
    </row>
    <row r="12" spans="1:12" ht="25.5">
      <c r="A12" s="1"/>
      <c r="B12" s="6"/>
      <c r="C12" s="73" t="s">
        <v>321</v>
      </c>
      <c r="D12" s="7" t="s">
        <v>7</v>
      </c>
      <c r="E12" s="12">
        <v>0.405</v>
      </c>
      <c r="K12" s="127">
        <v>0</v>
      </c>
      <c r="L12" s="127">
        <f t="shared" si="0"/>
        <v>0</v>
      </c>
    </row>
    <row r="13" spans="1:12" ht="12.75">
      <c r="A13" s="1"/>
      <c r="B13" s="6" t="s">
        <v>11</v>
      </c>
      <c r="C13" s="11"/>
      <c r="D13" s="6"/>
      <c r="F13">
        <v>23979</v>
      </c>
      <c r="K13" s="127">
        <v>0</v>
      </c>
      <c r="L13" s="127">
        <f t="shared" si="0"/>
        <v>0</v>
      </c>
    </row>
    <row r="14" spans="1:12" ht="12.75">
      <c r="A14" s="1"/>
      <c r="B14" s="6"/>
      <c r="C14" s="11" t="s">
        <v>13</v>
      </c>
      <c r="D14" s="6" t="s">
        <v>12</v>
      </c>
      <c r="E14" s="15">
        <v>15</v>
      </c>
      <c r="F14">
        <v>67435</v>
      </c>
      <c r="G14">
        <v>23979</v>
      </c>
      <c r="I14">
        <v>5065</v>
      </c>
      <c r="K14" s="127">
        <v>0</v>
      </c>
      <c r="L14" s="127">
        <f t="shared" si="0"/>
        <v>0</v>
      </c>
    </row>
    <row r="15" spans="1:12" ht="12.75">
      <c r="A15" s="1"/>
      <c r="B15" s="6"/>
      <c r="C15" s="11" t="s">
        <v>15</v>
      </c>
      <c r="D15" s="6" t="s">
        <v>14</v>
      </c>
      <c r="E15" s="15">
        <v>1405</v>
      </c>
      <c r="F15">
        <v>67436</v>
      </c>
      <c r="G15">
        <v>23979</v>
      </c>
      <c r="I15">
        <v>5034</v>
      </c>
      <c r="K15" s="127">
        <v>0</v>
      </c>
      <c r="L15" s="127">
        <f t="shared" si="0"/>
        <v>0</v>
      </c>
    </row>
    <row r="16" spans="1:12" ht="12.75">
      <c r="A16" s="1"/>
      <c r="B16" s="6"/>
      <c r="C16" s="11" t="s">
        <v>16</v>
      </c>
      <c r="D16" s="6" t="s">
        <v>9</v>
      </c>
      <c r="E16" s="15">
        <v>3</v>
      </c>
      <c r="F16">
        <v>67364</v>
      </c>
      <c r="G16">
        <v>23979</v>
      </c>
      <c r="I16">
        <v>5017</v>
      </c>
      <c r="K16" s="127">
        <v>0</v>
      </c>
      <c r="L16" s="127">
        <f t="shared" si="0"/>
        <v>0</v>
      </c>
    </row>
    <row r="17" spans="1:12" ht="12.75">
      <c r="A17" s="1"/>
      <c r="B17" s="6"/>
      <c r="C17" s="11" t="s">
        <v>17</v>
      </c>
      <c r="D17" s="6" t="s">
        <v>14</v>
      </c>
      <c r="E17" s="16">
        <v>150</v>
      </c>
      <c r="F17">
        <v>67437</v>
      </c>
      <c r="G17">
        <v>23979</v>
      </c>
      <c r="I17">
        <v>5030</v>
      </c>
      <c r="K17" s="127">
        <v>0</v>
      </c>
      <c r="L17" s="127">
        <f t="shared" si="0"/>
        <v>0</v>
      </c>
    </row>
    <row r="18" spans="1:12" ht="25.5">
      <c r="A18" s="1"/>
      <c r="B18" s="6"/>
      <c r="C18" s="11" t="s">
        <v>19</v>
      </c>
      <c r="D18" s="6" t="s">
        <v>18</v>
      </c>
      <c r="E18" s="16">
        <v>2</v>
      </c>
      <c r="F18">
        <v>67438</v>
      </c>
      <c r="G18">
        <v>23979</v>
      </c>
      <c r="I18">
        <v>5036</v>
      </c>
      <c r="K18" s="127">
        <v>0</v>
      </c>
      <c r="L18" s="127">
        <f t="shared" si="0"/>
        <v>0</v>
      </c>
    </row>
    <row r="19" spans="1:12" ht="25.5">
      <c r="A19" s="1"/>
      <c r="B19" s="6"/>
      <c r="C19" s="11" t="s">
        <v>20</v>
      </c>
      <c r="D19" s="6" t="s">
        <v>14</v>
      </c>
      <c r="E19" s="16">
        <v>12</v>
      </c>
      <c r="F19">
        <v>67439</v>
      </c>
      <c r="G19">
        <v>23979</v>
      </c>
      <c r="I19">
        <v>28832</v>
      </c>
      <c r="K19" s="127">
        <v>0</v>
      </c>
      <c r="L19" s="127">
        <f t="shared" si="0"/>
        <v>0</v>
      </c>
    </row>
    <row r="20" spans="1:12" ht="12.75">
      <c r="A20" s="1"/>
      <c r="B20" s="6" t="s">
        <v>21</v>
      </c>
      <c r="C20" s="11"/>
      <c r="D20" s="6"/>
      <c r="E20" s="16"/>
      <c r="F20">
        <v>24002</v>
      </c>
      <c r="K20" s="127">
        <v>0</v>
      </c>
      <c r="L20" s="127">
        <f t="shared" si="0"/>
        <v>0</v>
      </c>
    </row>
    <row r="21" spans="1:12" ht="25.5">
      <c r="A21" s="1"/>
      <c r="B21" s="6"/>
      <c r="C21" s="11" t="s">
        <v>23</v>
      </c>
      <c r="D21" s="6" t="s">
        <v>22</v>
      </c>
      <c r="E21" s="16">
        <v>1</v>
      </c>
      <c r="F21">
        <v>67458</v>
      </c>
      <c r="G21">
        <v>24002</v>
      </c>
      <c r="I21">
        <v>28837</v>
      </c>
      <c r="K21" s="127">
        <v>0</v>
      </c>
      <c r="L21" s="127">
        <f t="shared" si="0"/>
        <v>0</v>
      </c>
    </row>
    <row r="22" spans="1:12" ht="12.75">
      <c r="A22" s="1"/>
      <c r="B22" s="6" t="s">
        <v>24</v>
      </c>
      <c r="C22" s="11"/>
      <c r="D22" s="6"/>
      <c r="E22" s="16"/>
      <c r="F22">
        <v>23980</v>
      </c>
      <c r="K22" s="127">
        <v>0</v>
      </c>
      <c r="L22" s="127">
        <f t="shared" si="0"/>
        <v>0</v>
      </c>
    </row>
    <row r="23" spans="1:12" ht="12.75">
      <c r="A23" s="1"/>
      <c r="B23" s="6" t="s">
        <v>25</v>
      </c>
      <c r="C23" s="11"/>
      <c r="D23" s="6"/>
      <c r="E23" s="16"/>
      <c r="F23">
        <v>23981</v>
      </c>
      <c r="K23" s="127">
        <v>0</v>
      </c>
      <c r="L23" s="127">
        <f t="shared" si="0"/>
        <v>0</v>
      </c>
    </row>
    <row r="24" spans="1:12" ht="12.75">
      <c r="A24" s="1"/>
      <c r="B24" s="6"/>
      <c r="C24" s="11" t="s">
        <v>26</v>
      </c>
      <c r="D24" s="6" t="s">
        <v>18</v>
      </c>
      <c r="E24" s="16">
        <v>1166</v>
      </c>
      <c r="F24">
        <v>67440</v>
      </c>
      <c r="G24">
        <v>23981</v>
      </c>
      <c r="I24">
        <v>5648</v>
      </c>
      <c r="K24" s="127">
        <v>0</v>
      </c>
      <c r="L24" s="127">
        <f t="shared" si="0"/>
        <v>0</v>
      </c>
    </row>
    <row r="25" spans="3:12" ht="38.25">
      <c r="C25" s="10" t="s">
        <v>27</v>
      </c>
      <c r="D25" s="7" t="s">
        <v>18</v>
      </c>
      <c r="E25" s="15">
        <v>150</v>
      </c>
      <c r="F25">
        <v>67368</v>
      </c>
      <c r="G25">
        <v>23981</v>
      </c>
      <c r="I25">
        <v>5659</v>
      </c>
      <c r="K25" s="127">
        <v>0</v>
      </c>
      <c r="L25" s="127">
        <f t="shared" si="0"/>
        <v>0</v>
      </c>
    </row>
    <row r="26" spans="1:12" ht="38.25">
      <c r="A26" s="1"/>
      <c r="B26" s="6"/>
      <c r="C26" s="11" t="s">
        <v>28</v>
      </c>
      <c r="D26" s="6" t="s">
        <v>18</v>
      </c>
      <c r="E26" s="16">
        <v>31</v>
      </c>
      <c r="F26">
        <v>67369</v>
      </c>
      <c r="G26">
        <v>23981</v>
      </c>
      <c r="I26">
        <v>5666</v>
      </c>
      <c r="K26" s="127">
        <v>0</v>
      </c>
      <c r="L26" s="127">
        <f t="shared" si="0"/>
        <v>0</v>
      </c>
    </row>
    <row r="27" spans="2:12" ht="12.75">
      <c r="B27" s="7" t="s">
        <v>29</v>
      </c>
      <c r="F27">
        <v>23982</v>
      </c>
      <c r="K27" s="127">
        <v>0</v>
      </c>
      <c r="L27" s="127">
        <f t="shared" si="0"/>
        <v>0</v>
      </c>
    </row>
    <row r="28" spans="3:12" ht="12.75">
      <c r="C28" s="10" t="s">
        <v>30</v>
      </c>
      <c r="D28" s="7" t="s">
        <v>14</v>
      </c>
      <c r="E28" s="15">
        <v>2255</v>
      </c>
      <c r="F28">
        <v>67370</v>
      </c>
      <c r="G28">
        <v>23982</v>
      </c>
      <c r="I28">
        <v>5916</v>
      </c>
      <c r="K28" s="127">
        <v>0</v>
      </c>
      <c r="L28" s="127">
        <f t="shared" si="0"/>
        <v>0</v>
      </c>
    </row>
    <row r="29" spans="2:12" ht="12.75">
      <c r="B29" s="7" t="s">
        <v>31</v>
      </c>
      <c r="F29">
        <v>23983</v>
      </c>
      <c r="K29" s="127">
        <v>0</v>
      </c>
      <c r="L29" s="127">
        <f t="shared" si="0"/>
        <v>0</v>
      </c>
    </row>
    <row r="30" spans="3:12" ht="12.75">
      <c r="C30" s="10" t="s">
        <v>32</v>
      </c>
      <c r="D30" s="7" t="s">
        <v>18</v>
      </c>
      <c r="E30" s="15">
        <v>29</v>
      </c>
      <c r="F30">
        <v>67372</v>
      </c>
      <c r="G30">
        <v>23983</v>
      </c>
      <c r="I30">
        <v>6122</v>
      </c>
      <c r="K30" s="127">
        <v>0</v>
      </c>
      <c r="L30" s="127">
        <f t="shared" si="0"/>
        <v>0</v>
      </c>
    </row>
    <row r="31" spans="3:12" ht="12.75">
      <c r="C31" s="10" t="s">
        <v>33</v>
      </c>
      <c r="D31" s="7" t="s">
        <v>18</v>
      </c>
      <c r="E31" s="15">
        <v>91</v>
      </c>
      <c r="F31">
        <v>67441</v>
      </c>
      <c r="G31">
        <v>23983</v>
      </c>
      <c r="I31">
        <v>28833</v>
      </c>
      <c r="K31" s="127">
        <v>0</v>
      </c>
      <c r="L31" s="127">
        <f t="shared" si="0"/>
        <v>0</v>
      </c>
    </row>
    <row r="32" spans="2:12" ht="12.75">
      <c r="B32" s="7" t="s">
        <v>34</v>
      </c>
      <c r="F32">
        <v>23985</v>
      </c>
      <c r="K32" s="127">
        <v>0</v>
      </c>
      <c r="L32" s="127">
        <f t="shared" si="0"/>
        <v>0</v>
      </c>
    </row>
    <row r="33" spans="3:12" ht="12.75">
      <c r="C33" s="10" t="s">
        <v>35</v>
      </c>
      <c r="D33" s="7" t="s">
        <v>18</v>
      </c>
      <c r="E33" s="15">
        <v>1318</v>
      </c>
      <c r="F33">
        <v>67375</v>
      </c>
      <c r="G33">
        <v>23985</v>
      </c>
      <c r="I33">
        <v>6609</v>
      </c>
      <c r="K33" s="127">
        <v>0</v>
      </c>
      <c r="L33" s="127">
        <f t="shared" si="0"/>
        <v>0</v>
      </c>
    </row>
    <row r="34" spans="2:12" ht="12.75">
      <c r="B34" s="7" t="s">
        <v>36</v>
      </c>
      <c r="F34">
        <v>23986</v>
      </c>
      <c r="K34" s="127">
        <v>0</v>
      </c>
      <c r="L34" s="127">
        <f aca="true" t="shared" si="1" ref="L34:L67">E34*K34</f>
        <v>0</v>
      </c>
    </row>
    <row r="35" spans="2:12" ht="12.75">
      <c r="B35" s="7" t="s">
        <v>37</v>
      </c>
      <c r="F35">
        <v>23987</v>
      </c>
      <c r="K35" s="127">
        <v>0</v>
      </c>
      <c r="L35" s="127">
        <f t="shared" si="1"/>
        <v>0</v>
      </c>
    </row>
    <row r="36" spans="3:12" ht="25.5">
      <c r="C36" s="10" t="s">
        <v>38</v>
      </c>
      <c r="D36" s="7" t="s">
        <v>18</v>
      </c>
      <c r="E36" s="15">
        <v>1063</v>
      </c>
      <c r="F36">
        <v>67443</v>
      </c>
      <c r="G36">
        <v>23987</v>
      </c>
      <c r="I36">
        <v>6639</v>
      </c>
      <c r="K36" s="127">
        <v>0</v>
      </c>
      <c r="L36" s="127">
        <f t="shared" si="1"/>
        <v>0</v>
      </c>
    </row>
    <row r="37" spans="3:12" ht="25.5">
      <c r="C37" s="10" t="s">
        <v>39</v>
      </c>
      <c r="D37" s="7" t="s">
        <v>14</v>
      </c>
      <c r="E37" s="15">
        <v>2255</v>
      </c>
      <c r="F37">
        <v>67442</v>
      </c>
      <c r="G37">
        <v>23987</v>
      </c>
      <c r="I37">
        <v>23609</v>
      </c>
      <c r="K37" s="127">
        <v>0</v>
      </c>
      <c r="L37" s="127">
        <f t="shared" si="1"/>
        <v>0</v>
      </c>
    </row>
    <row r="38" spans="2:12" ht="12.75">
      <c r="B38" s="7" t="s">
        <v>40</v>
      </c>
      <c r="F38">
        <v>23988</v>
      </c>
      <c r="K38" s="127">
        <v>0</v>
      </c>
      <c r="L38" s="127">
        <f t="shared" si="1"/>
        <v>0</v>
      </c>
    </row>
    <row r="39" spans="3:12" ht="25.5">
      <c r="C39" s="10" t="s">
        <v>41</v>
      </c>
      <c r="D39" s="7" t="s">
        <v>14</v>
      </c>
      <c r="E39" s="15">
        <v>2255</v>
      </c>
      <c r="F39">
        <v>67444</v>
      </c>
      <c r="G39">
        <v>23988</v>
      </c>
      <c r="I39">
        <v>23748</v>
      </c>
      <c r="K39" s="127">
        <v>0</v>
      </c>
      <c r="L39" s="127">
        <f t="shared" si="1"/>
        <v>0</v>
      </c>
    </row>
    <row r="40" spans="2:12" ht="12.75">
      <c r="B40" s="7" t="s">
        <v>42</v>
      </c>
      <c r="F40">
        <v>24003</v>
      </c>
      <c r="K40" s="127">
        <v>0</v>
      </c>
      <c r="L40" s="127">
        <f t="shared" si="1"/>
        <v>0</v>
      </c>
    </row>
    <row r="41" spans="3:12" ht="12.75">
      <c r="C41" s="10" t="s">
        <v>43</v>
      </c>
      <c r="D41" s="7" t="s">
        <v>18</v>
      </c>
      <c r="E41" s="15">
        <v>8</v>
      </c>
      <c r="F41">
        <v>67462</v>
      </c>
      <c r="G41">
        <v>24003</v>
      </c>
      <c r="I41">
        <v>7437</v>
      </c>
      <c r="K41" s="127">
        <v>0</v>
      </c>
      <c r="L41" s="127">
        <f t="shared" si="1"/>
        <v>0</v>
      </c>
    </row>
    <row r="42" spans="2:12" ht="12.75">
      <c r="B42" s="7" t="s">
        <v>44</v>
      </c>
      <c r="F42">
        <v>23991</v>
      </c>
      <c r="K42" s="127">
        <v>0</v>
      </c>
      <c r="L42" s="127">
        <f t="shared" si="1"/>
        <v>0</v>
      </c>
    </row>
    <row r="43" spans="3:12" ht="12.75">
      <c r="C43" s="10" t="s">
        <v>45</v>
      </c>
      <c r="D43" s="7" t="s">
        <v>12</v>
      </c>
      <c r="E43" s="15">
        <v>154</v>
      </c>
      <c r="F43">
        <v>67457</v>
      </c>
      <c r="G43">
        <v>23991</v>
      </c>
      <c r="I43">
        <v>28835</v>
      </c>
      <c r="K43" s="127">
        <v>0</v>
      </c>
      <c r="L43" s="127">
        <f t="shared" si="1"/>
        <v>0</v>
      </c>
    </row>
    <row r="44" spans="3:12" ht="38.25">
      <c r="C44" s="10" t="s">
        <v>46</v>
      </c>
      <c r="D44" s="7" t="s">
        <v>12</v>
      </c>
      <c r="E44" s="15">
        <v>400</v>
      </c>
      <c r="F44">
        <v>67445</v>
      </c>
      <c r="G44">
        <v>23991</v>
      </c>
      <c r="I44">
        <v>7626</v>
      </c>
      <c r="K44" s="127">
        <v>0</v>
      </c>
      <c r="L44" s="127">
        <f t="shared" si="1"/>
        <v>0</v>
      </c>
    </row>
    <row r="45" spans="3:12" ht="38.25">
      <c r="C45" s="10" t="s">
        <v>65</v>
      </c>
      <c r="D45" s="7" t="s">
        <v>12</v>
      </c>
      <c r="E45" s="15">
        <v>42</v>
      </c>
      <c r="F45">
        <v>67446</v>
      </c>
      <c r="G45">
        <v>23991</v>
      </c>
      <c r="I45">
        <v>7962</v>
      </c>
      <c r="K45" s="127">
        <v>0</v>
      </c>
      <c r="L45" s="127">
        <f t="shared" si="1"/>
        <v>0</v>
      </c>
    </row>
    <row r="46" spans="3:12" ht="25.5">
      <c r="C46" s="10" t="s">
        <v>47</v>
      </c>
      <c r="D46" s="7" t="s">
        <v>9</v>
      </c>
      <c r="E46" s="15">
        <v>21</v>
      </c>
      <c r="F46">
        <v>67399</v>
      </c>
      <c r="G46">
        <v>23991</v>
      </c>
      <c r="I46">
        <v>8183</v>
      </c>
      <c r="K46" s="127">
        <v>0</v>
      </c>
      <c r="L46" s="127">
        <f t="shared" si="1"/>
        <v>0</v>
      </c>
    </row>
    <row r="47" spans="3:12" ht="25.5">
      <c r="C47" s="10" t="s">
        <v>48</v>
      </c>
      <c r="D47" s="7" t="s">
        <v>9</v>
      </c>
      <c r="E47" s="15">
        <v>21</v>
      </c>
      <c r="F47">
        <v>67400</v>
      </c>
      <c r="G47">
        <v>23991</v>
      </c>
      <c r="I47">
        <v>8388</v>
      </c>
      <c r="K47" s="127">
        <v>0</v>
      </c>
      <c r="L47" s="127">
        <f t="shared" si="1"/>
        <v>0</v>
      </c>
    </row>
    <row r="48" spans="2:12" ht="12.75">
      <c r="B48" s="7" t="s">
        <v>49</v>
      </c>
      <c r="F48">
        <v>23995</v>
      </c>
      <c r="K48" s="127">
        <v>0</v>
      </c>
      <c r="L48" s="127">
        <f t="shared" si="1"/>
        <v>0</v>
      </c>
    </row>
    <row r="49" spans="2:12" ht="12.75">
      <c r="B49" s="7" t="s">
        <v>50</v>
      </c>
      <c r="F49">
        <v>23996</v>
      </c>
      <c r="K49" s="127">
        <v>0</v>
      </c>
      <c r="L49" s="127">
        <f t="shared" si="1"/>
        <v>0</v>
      </c>
    </row>
    <row r="50" spans="3:12" ht="25.5">
      <c r="C50" s="10" t="s">
        <v>51</v>
      </c>
      <c r="D50" s="7" t="s">
        <v>9</v>
      </c>
      <c r="E50" s="15">
        <v>9</v>
      </c>
      <c r="F50">
        <v>67409</v>
      </c>
      <c r="G50">
        <v>23996</v>
      </c>
      <c r="I50">
        <v>10610</v>
      </c>
      <c r="K50" s="127">
        <v>0</v>
      </c>
      <c r="L50" s="127">
        <f t="shared" si="1"/>
        <v>0</v>
      </c>
    </row>
    <row r="51" spans="3:12" ht="25.5">
      <c r="C51" s="10" t="s">
        <v>52</v>
      </c>
      <c r="D51" s="7" t="s">
        <v>9</v>
      </c>
      <c r="E51" s="15">
        <v>7</v>
      </c>
      <c r="F51">
        <v>67410</v>
      </c>
      <c r="G51">
        <v>23996</v>
      </c>
      <c r="I51">
        <v>10646</v>
      </c>
      <c r="K51" s="127">
        <v>0</v>
      </c>
      <c r="L51" s="127">
        <f t="shared" si="1"/>
        <v>0</v>
      </c>
    </row>
    <row r="52" spans="3:12" ht="25.5">
      <c r="C52" s="10" t="s">
        <v>53</v>
      </c>
      <c r="D52" s="7" t="s">
        <v>9</v>
      </c>
      <c r="E52" s="15">
        <v>2</v>
      </c>
      <c r="F52">
        <v>67411</v>
      </c>
      <c r="G52">
        <v>23996</v>
      </c>
      <c r="I52">
        <v>10647</v>
      </c>
      <c r="K52" s="127">
        <v>0</v>
      </c>
      <c r="L52" s="127">
        <f t="shared" si="1"/>
        <v>0</v>
      </c>
    </row>
    <row r="53" spans="3:12" ht="38.25">
      <c r="C53" s="10" t="s">
        <v>54</v>
      </c>
      <c r="D53" s="7" t="s">
        <v>9</v>
      </c>
      <c r="E53" s="15">
        <v>1</v>
      </c>
      <c r="F53">
        <v>67447</v>
      </c>
      <c r="G53">
        <v>23996</v>
      </c>
      <c r="I53">
        <v>10723</v>
      </c>
      <c r="K53" s="127">
        <v>0</v>
      </c>
      <c r="L53" s="127">
        <f t="shared" si="1"/>
        <v>0</v>
      </c>
    </row>
    <row r="54" spans="3:12" ht="25.5">
      <c r="C54" s="10" t="s">
        <v>55</v>
      </c>
      <c r="D54" s="7" t="s">
        <v>9</v>
      </c>
      <c r="E54" s="15">
        <v>4</v>
      </c>
      <c r="F54">
        <v>67413</v>
      </c>
      <c r="G54">
        <v>23996</v>
      </c>
      <c r="I54">
        <v>10766</v>
      </c>
      <c r="K54" s="127">
        <v>0</v>
      </c>
      <c r="L54" s="127">
        <f t="shared" si="1"/>
        <v>0</v>
      </c>
    </row>
    <row r="55" spans="3:12" ht="25.5">
      <c r="C55" s="10" t="s">
        <v>56</v>
      </c>
      <c r="D55" s="7" t="s">
        <v>9</v>
      </c>
      <c r="E55" s="15">
        <v>1</v>
      </c>
      <c r="F55">
        <v>67452</v>
      </c>
      <c r="G55">
        <v>23996</v>
      </c>
      <c r="I55">
        <v>28834</v>
      </c>
      <c r="K55" s="127">
        <v>0</v>
      </c>
      <c r="L55" s="127">
        <f t="shared" si="1"/>
        <v>0</v>
      </c>
    </row>
    <row r="56" spans="3:12" ht="25.5">
      <c r="C56" s="10" t="s">
        <v>66</v>
      </c>
      <c r="D56" s="7" t="s">
        <v>9</v>
      </c>
      <c r="E56" s="15">
        <v>2</v>
      </c>
      <c r="F56">
        <v>67453</v>
      </c>
      <c r="G56">
        <v>23996</v>
      </c>
      <c r="I56">
        <v>10786</v>
      </c>
      <c r="K56" s="127">
        <v>0</v>
      </c>
      <c r="L56" s="127">
        <f t="shared" si="1"/>
        <v>0</v>
      </c>
    </row>
    <row r="57" spans="3:12" ht="25.5">
      <c r="C57" s="10" t="s">
        <v>67</v>
      </c>
      <c r="D57" s="7" t="s">
        <v>9</v>
      </c>
      <c r="E57" s="15">
        <v>4</v>
      </c>
      <c r="F57">
        <v>67454</v>
      </c>
      <c r="G57">
        <v>23996</v>
      </c>
      <c r="I57">
        <v>10787</v>
      </c>
      <c r="K57" s="127">
        <v>0</v>
      </c>
      <c r="L57" s="127">
        <f t="shared" si="1"/>
        <v>0</v>
      </c>
    </row>
    <row r="58" spans="2:12" ht="12.75">
      <c r="B58" s="7" t="s">
        <v>57</v>
      </c>
      <c r="F58">
        <v>23997</v>
      </c>
      <c r="K58" s="127">
        <v>0</v>
      </c>
      <c r="L58" s="127">
        <f t="shared" si="1"/>
        <v>0</v>
      </c>
    </row>
    <row r="59" spans="3:12" ht="38.25">
      <c r="C59" s="10" t="s">
        <v>58</v>
      </c>
      <c r="D59" s="7" t="s">
        <v>12</v>
      </c>
      <c r="E59" s="15">
        <v>1012</v>
      </c>
      <c r="F59">
        <v>67455</v>
      </c>
      <c r="G59">
        <v>23997</v>
      </c>
      <c r="I59">
        <v>10834</v>
      </c>
      <c r="K59" s="127">
        <v>0</v>
      </c>
      <c r="L59" s="127">
        <f t="shared" si="1"/>
        <v>0</v>
      </c>
    </row>
    <row r="60" spans="3:12" ht="25.5">
      <c r="C60" s="10" t="s">
        <v>59</v>
      </c>
      <c r="D60" s="7" t="s">
        <v>12</v>
      </c>
      <c r="E60" s="15">
        <v>140</v>
      </c>
      <c r="F60">
        <v>67456</v>
      </c>
      <c r="G60">
        <v>23997</v>
      </c>
      <c r="H60">
        <v>67455</v>
      </c>
      <c r="I60">
        <v>10908</v>
      </c>
      <c r="K60" s="127">
        <v>0</v>
      </c>
      <c r="L60" s="127">
        <f t="shared" si="1"/>
        <v>0</v>
      </c>
    </row>
    <row r="61" spans="3:12" ht="51">
      <c r="C61" s="10" t="s">
        <v>60</v>
      </c>
      <c r="D61" s="7" t="s">
        <v>14</v>
      </c>
      <c r="E61" s="15">
        <v>5</v>
      </c>
      <c r="F61">
        <v>67461</v>
      </c>
      <c r="G61">
        <v>23997</v>
      </c>
      <c r="I61">
        <v>10869</v>
      </c>
      <c r="K61" s="127">
        <v>0</v>
      </c>
      <c r="L61" s="127">
        <f t="shared" si="1"/>
        <v>0</v>
      </c>
    </row>
    <row r="62" spans="2:12" ht="12.75">
      <c r="B62" s="7" t="s">
        <v>61</v>
      </c>
      <c r="F62">
        <v>23992</v>
      </c>
      <c r="K62" s="127">
        <v>0</v>
      </c>
      <c r="L62" s="127">
        <f t="shared" si="1"/>
        <v>0</v>
      </c>
    </row>
    <row r="63" spans="2:12" ht="12.75">
      <c r="B63" s="7" t="s">
        <v>62</v>
      </c>
      <c r="F63">
        <v>23993</v>
      </c>
      <c r="K63" s="127">
        <v>0</v>
      </c>
      <c r="L63" s="127">
        <f t="shared" si="1"/>
        <v>0</v>
      </c>
    </row>
    <row r="64" spans="3:12" ht="12.75">
      <c r="C64" s="34" t="s">
        <v>317</v>
      </c>
      <c r="D64" s="7" t="s">
        <v>63</v>
      </c>
      <c r="E64" s="15">
        <v>30</v>
      </c>
      <c r="F64">
        <v>67402</v>
      </c>
      <c r="G64">
        <v>23993</v>
      </c>
      <c r="I64">
        <v>11839</v>
      </c>
      <c r="K64" s="127">
        <v>0</v>
      </c>
      <c r="L64" s="127">
        <f t="shared" si="1"/>
        <v>0</v>
      </c>
    </row>
    <row r="65" spans="3:12" ht="12.75">
      <c r="C65" s="34" t="s">
        <v>509</v>
      </c>
      <c r="D65" s="7" t="s">
        <v>63</v>
      </c>
      <c r="E65" s="15">
        <v>5</v>
      </c>
      <c r="F65">
        <v>67460</v>
      </c>
      <c r="G65">
        <v>23993</v>
      </c>
      <c r="I65">
        <v>11843</v>
      </c>
      <c r="K65" s="127">
        <v>0</v>
      </c>
      <c r="L65" s="127">
        <f t="shared" si="1"/>
        <v>0</v>
      </c>
    </row>
    <row r="66" spans="3:12" ht="12.75">
      <c r="C66" s="10" t="s">
        <v>64</v>
      </c>
      <c r="D66" s="7" t="s">
        <v>9</v>
      </c>
      <c r="E66" s="15">
        <v>1</v>
      </c>
      <c r="F66">
        <v>67403</v>
      </c>
      <c r="G66">
        <v>23993</v>
      </c>
      <c r="I66">
        <v>11848</v>
      </c>
      <c r="K66" s="127">
        <v>0</v>
      </c>
      <c r="L66" s="127">
        <f t="shared" si="1"/>
        <v>0</v>
      </c>
    </row>
    <row r="67" spans="3:12" ht="12.75">
      <c r="C67" s="34" t="s">
        <v>510</v>
      </c>
      <c r="D67" s="7" t="s">
        <v>12</v>
      </c>
      <c r="E67" s="15">
        <v>405</v>
      </c>
      <c r="F67">
        <v>67459</v>
      </c>
      <c r="G67">
        <v>23993</v>
      </c>
      <c r="I67">
        <v>28838</v>
      </c>
      <c r="K67" s="127">
        <v>0</v>
      </c>
      <c r="L67" s="127">
        <f t="shared" si="1"/>
        <v>0</v>
      </c>
    </row>
    <row r="69" spans="2:12" ht="13.5" thickBot="1">
      <c r="B69" s="17"/>
      <c r="C69" s="18"/>
      <c r="D69" s="17"/>
      <c r="E69" s="19"/>
      <c r="F69" s="128"/>
      <c r="G69" s="128"/>
      <c r="H69" s="128"/>
      <c r="I69" s="128"/>
      <c r="J69" s="128"/>
      <c r="K69" s="128"/>
      <c r="L69" s="128"/>
    </row>
    <row r="71" spans="11:12" ht="12.75">
      <c r="K71" s="40" t="s">
        <v>512</v>
      </c>
      <c r="L71" s="127">
        <f>SUM(L6:L69)</f>
        <v>0</v>
      </c>
    </row>
    <row r="72" spans="11:12" ht="12.75">
      <c r="K72" s="40" t="s">
        <v>513</v>
      </c>
      <c r="L72" s="127">
        <f>L71*0.22</f>
        <v>0</v>
      </c>
    </row>
    <row r="73" spans="11:12" ht="12.75">
      <c r="K73" s="40" t="s">
        <v>514</v>
      </c>
      <c r="L73" s="127">
        <f>L71*1.22</f>
        <v>0</v>
      </c>
    </row>
  </sheetData>
  <sheetProtection/>
  <mergeCells count="3">
    <mergeCell ref="B1:E1"/>
    <mergeCell ref="B2:E2"/>
    <mergeCell ref="C7:E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68" sqref="H68"/>
    </sheetView>
  </sheetViews>
  <sheetFormatPr defaultColWidth="9.140625" defaultRowHeight="12.75"/>
  <cols>
    <col min="4" max="4" width="46.8515625" style="0" customWidth="1"/>
    <col min="7" max="7" width="11.7109375" style="0" customWidth="1"/>
  </cols>
  <sheetData>
    <row r="1" spans="2:8" ht="18">
      <c r="B1" s="172" t="s">
        <v>242</v>
      </c>
      <c r="C1" s="172"/>
      <c r="D1" s="172"/>
      <c r="E1" s="172"/>
      <c r="F1" s="172"/>
      <c r="G1" s="172"/>
      <c r="H1" s="172"/>
    </row>
    <row r="2" spans="2:8" ht="18">
      <c r="B2" s="172" t="s">
        <v>319</v>
      </c>
      <c r="C2" s="172"/>
      <c r="D2" s="172"/>
      <c r="E2" s="172"/>
      <c r="F2" s="172"/>
      <c r="G2" s="172"/>
      <c r="H2" s="172"/>
    </row>
    <row r="3" spans="2:6" s="59" customFormat="1" ht="18">
      <c r="B3" s="58"/>
      <c r="C3" s="58"/>
      <c r="D3" s="58"/>
      <c r="E3" s="58"/>
      <c r="F3" s="58"/>
    </row>
    <row r="4" spans="2:8" ht="24" customHeight="1" thickBot="1">
      <c r="B4" s="56" t="s">
        <v>3</v>
      </c>
      <c r="C4" s="177" t="s">
        <v>1</v>
      </c>
      <c r="D4" s="178"/>
      <c r="E4" s="56" t="s">
        <v>2</v>
      </c>
      <c r="F4" s="57" t="s">
        <v>0</v>
      </c>
      <c r="G4" s="55" t="s">
        <v>511</v>
      </c>
      <c r="H4" s="55" t="s">
        <v>72</v>
      </c>
    </row>
    <row r="6" spans="2:6" ht="15.75">
      <c r="B6" s="179" t="s">
        <v>213</v>
      </c>
      <c r="C6" s="179"/>
      <c r="D6" s="179"/>
      <c r="E6" s="179"/>
      <c r="F6" s="179"/>
    </row>
    <row r="7" spans="2:6" ht="15.75">
      <c r="B7" s="179" t="s">
        <v>212</v>
      </c>
      <c r="C7" s="179"/>
      <c r="D7" s="179"/>
      <c r="E7" s="179"/>
      <c r="F7" s="179"/>
    </row>
    <row r="8" ht="12.75">
      <c r="B8" s="22"/>
    </row>
    <row r="9" spans="2:6" ht="12.75">
      <c r="B9" s="24" t="s">
        <v>73</v>
      </c>
      <c r="C9" s="171" t="s">
        <v>74</v>
      </c>
      <c r="D9" s="171"/>
      <c r="E9" s="26"/>
      <c r="F9" s="27"/>
    </row>
    <row r="10" spans="2:6" ht="12.75">
      <c r="B10" s="28"/>
      <c r="C10" s="10"/>
      <c r="D10" s="10"/>
      <c r="E10" s="26"/>
      <c r="F10" s="27"/>
    </row>
    <row r="11" spans="2:8" ht="12.75">
      <c r="B11" s="28"/>
      <c r="C11" s="20">
        <v>1</v>
      </c>
      <c r="D11" s="10" t="s">
        <v>75</v>
      </c>
      <c r="E11" s="10" t="s">
        <v>76</v>
      </c>
      <c r="F11" s="30">
        <v>490</v>
      </c>
      <c r="G11" s="127">
        <v>0</v>
      </c>
      <c r="H11" s="127">
        <f>F11*G11</f>
        <v>0</v>
      </c>
    </row>
    <row r="12" spans="2:6" ht="12.75">
      <c r="B12" s="28"/>
      <c r="C12" s="20"/>
      <c r="D12" s="33"/>
      <c r="E12" s="32"/>
      <c r="F12" s="31"/>
    </row>
    <row r="13" spans="2:6" ht="12.75">
      <c r="B13" s="68" t="s">
        <v>77</v>
      </c>
      <c r="C13" s="33" t="s">
        <v>81</v>
      </c>
      <c r="D13" s="33"/>
      <c r="E13" s="32"/>
      <c r="F13" s="31"/>
    </row>
    <row r="14" spans="2:6" ht="12.75">
      <c r="B14" s="28"/>
      <c r="C14" s="20"/>
      <c r="D14" s="33"/>
      <c r="E14" s="32"/>
      <c r="F14" s="31"/>
    </row>
    <row r="15" spans="2:8" ht="12.75">
      <c r="B15" s="28"/>
      <c r="C15" s="20">
        <v>1</v>
      </c>
      <c r="D15" s="33" t="s">
        <v>82</v>
      </c>
      <c r="E15" s="34" t="s">
        <v>79</v>
      </c>
      <c r="F15" s="30">
        <v>25</v>
      </c>
      <c r="G15" s="127">
        <v>0</v>
      </c>
      <c r="H15" s="127">
        <f>F15*G15</f>
        <v>0</v>
      </c>
    </row>
    <row r="16" spans="2:6" ht="12.75">
      <c r="B16" s="28"/>
      <c r="C16" s="10"/>
      <c r="D16" s="33"/>
      <c r="E16" s="26"/>
      <c r="F16" s="27"/>
    </row>
    <row r="17" spans="2:6" ht="12.75">
      <c r="B17" s="68" t="s">
        <v>80</v>
      </c>
      <c r="C17" s="175" t="s">
        <v>528</v>
      </c>
      <c r="D17" s="173"/>
      <c r="E17" s="173"/>
      <c r="F17" s="173"/>
    </row>
    <row r="18" spans="2:6" ht="12.75">
      <c r="B18" s="28"/>
      <c r="C18" s="10"/>
      <c r="D18" s="10"/>
      <c r="E18" s="26"/>
      <c r="F18" s="27"/>
    </row>
    <row r="19" spans="2:8" ht="12.75">
      <c r="B19" s="28"/>
      <c r="C19" s="20">
        <v>1</v>
      </c>
      <c r="D19" s="34" t="s">
        <v>78</v>
      </c>
      <c r="E19" s="34" t="s">
        <v>79</v>
      </c>
      <c r="F19" s="30">
        <v>1</v>
      </c>
      <c r="G19" s="127">
        <v>0</v>
      </c>
      <c r="H19" s="127">
        <f>F19*G19</f>
        <v>0</v>
      </c>
    </row>
    <row r="20" ht="12.75">
      <c r="B20" s="22"/>
    </row>
    <row r="21" ht="12.75">
      <c r="B21" s="22"/>
    </row>
    <row r="22" spans="2:4" ht="12.75">
      <c r="B22" s="37" t="s">
        <v>83</v>
      </c>
      <c r="C22" s="173" t="s">
        <v>86</v>
      </c>
      <c r="D22" s="184"/>
    </row>
    <row r="23" ht="12.75">
      <c r="B23" s="22"/>
    </row>
    <row r="24" spans="2:8" ht="12.75">
      <c r="B24" s="22"/>
      <c r="C24" s="39">
        <v>1</v>
      </c>
      <c r="D24" t="s">
        <v>87</v>
      </c>
      <c r="E24" t="s">
        <v>88</v>
      </c>
      <c r="F24">
        <v>3</v>
      </c>
      <c r="G24" s="127">
        <v>0</v>
      </c>
      <c r="H24" s="127">
        <f>F24*G24</f>
        <v>0</v>
      </c>
    </row>
    <row r="25" spans="2:3" ht="12.75">
      <c r="B25" s="22"/>
      <c r="C25" s="39"/>
    </row>
    <row r="26" spans="2:3" ht="12.75">
      <c r="B26" s="22"/>
      <c r="C26" s="39"/>
    </row>
    <row r="27" spans="2:4" ht="24.75" customHeight="1">
      <c r="B27" s="37" t="s">
        <v>84</v>
      </c>
      <c r="C27" s="173" t="s">
        <v>89</v>
      </c>
      <c r="D27" s="173"/>
    </row>
    <row r="28" ht="12.75">
      <c r="B28" s="22"/>
    </row>
    <row r="29" spans="2:8" ht="12.75">
      <c r="B29" s="22"/>
      <c r="C29" s="39">
        <v>1</v>
      </c>
      <c r="D29" s="40" t="s">
        <v>90</v>
      </c>
      <c r="E29" t="s">
        <v>91</v>
      </c>
      <c r="F29">
        <v>8</v>
      </c>
      <c r="G29" s="127">
        <v>0</v>
      </c>
      <c r="H29" s="127">
        <f>F29*G29</f>
        <v>0</v>
      </c>
    </row>
    <row r="30" ht="12.75">
      <c r="B30" s="22"/>
    </row>
    <row r="31" spans="2:4" ht="15.75">
      <c r="B31" s="179" t="s">
        <v>214</v>
      </c>
      <c r="C31" s="179"/>
      <c r="D31" s="179"/>
    </row>
    <row r="32" ht="12.75">
      <c r="B32" s="22"/>
    </row>
    <row r="33" spans="2:4" ht="12.75">
      <c r="B33" s="37" t="s">
        <v>92</v>
      </c>
      <c r="C33" s="180" t="s">
        <v>93</v>
      </c>
      <c r="D33" s="181"/>
    </row>
    <row r="34" ht="12.75">
      <c r="B34" s="22"/>
    </row>
    <row r="35" spans="2:8" ht="12.75">
      <c r="B35" s="22"/>
      <c r="C35" s="39">
        <v>1</v>
      </c>
      <c r="D35" s="166" t="s">
        <v>547</v>
      </c>
      <c r="E35" t="s">
        <v>91</v>
      </c>
      <c r="F35">
        <v>156</v>
      </c>
      <c r="G35" s="127">
        <v>0</v>
      </c>
      <c r="H35" s="127">
        <f>F35*G35</f>
        <v>0</v>
      </c>
    </row>
    <row r="36" spans="2:8" ht="12.75">
      <c r="B36" s="22"/>
      <c r="C36" s="39">
        <v>2</v>
      </c>
      <c r="D36" s="166" t="s">
        <v>548</v>
      </c>
      <c r="E36" t="s">
        <v>91</v>
      </c>
      <c r="F36">
        <v>294</v>
      </c>
      <c r="G36" s="127">
        <v>0</v>
      </c>
      <c r="H36" s="127">
        <f>F36*G36</f>
        <v>0</v>
      </c>
    </row>
    <row r="37" spans="2:3" ht="12.75">
      <c r="B37" s="22"/>
      <c r="C37" s="39"/>
    </row>
    <row r="38" spans="2:4" ht="27.75" customHeight="1">
      <c r="B38" s="37" t="s">
        <v>94</v>
      </c>
      <c r="C38" s="182" t="s">
        <v>95</v>
      </c>
      <c r="D38" s="182"/>
    </row>
    <row r="39" spans="2:3" ht="12.75">
      <c r="B39" s="22"/>
      <c r="C39" s="39"/>
    </row>
    <row r="40" spans="2:8" ht="12.75">
      <c r="B40" s="22"/>
      <c r="C40" s="39">
        <v>1</v>
      </c>
      <c r="D40" t="s">
        <v>96</v>
      </c>
      <c r="E40" t="s">
        <v>91</v>
      </c>
      <c r="F40">
        <v>30</v>
      </c>
      <c r="G40" s="127">
        <v>0</v>
      </c>
      <c r="H40" s="127">
        <f>F40*G40</f>
        <v>0</v>
      </c>
    </row>
    <row r="41" spans="2:3" ht="12.75">
      <c r="B41" s="22"/>
      <c r="C41" s="39"/>
    </row>
    <row r="42" spans="2:3" ht="12.75">
      <c r="B42" s="22"/>
      <c r="C42" s="39"/>
    </row>
    <row r="43" spans="2:4" ht="12.75">
      <c r="B43" s="37" t="s">
        <v>97</v>
      </c>
      <c r="C43" s="175" t="s">
        <v>98</v>
      </c>
      <c r="D43" s="173"/>
    </row>
    <row r="44" spans="2:4" ht="12.75">
      <c r="B44" s="22"/>
      <c r="C44" s="10"/>
      <c r="D44" s="29"/>
    </row>
    <row r="45" spans="2:8" ht="12.75">
      <c r="B45" s="22"/>
      <c r="C45" s="10">
        <v>1</v>
      </c>
      <c r="D45" s="34" t="s">
        <v>99</v>
      </c>
      <c r="E45" t="s">
        <v>91</v>
      </c>
      <c r="F45">
        <v>54</v>
      </c>
      <c r="G45" s="127">
        <v>0</v>
      </c>
      <c r="H45" s="127">
        <f>F45*G45</f>
        <v>0</v>
      </c>
    </row>
    <row r="46" spans="2:4" ht="12.75">
      <c r="B46" s="22"/>
      <c r="C46" s="10"/>
      <c r="D46" s="34"/>
    </row>
    <row r="47" spans="2:4" ht="12.75">
      <c r="B47" s="22"/>
      <c r="C47" s="10"/>
      <c r="D47" s="34"/>
    </row>
    <row r="48" spans="2:4" ht="15" customHeight="1">
      <c r="B48" s="37" t="s">
        <v>100</v>
      </c>
      <c r="C48" s="173" t="s">
        <v>101</v>
      </c>
      <c r="D48" s="173"/>
    </row>
    <row r="49" spans="2:4" ht="12.75">
      <c r="B49" s="22"/>
      <c r="C49" s="10"/>
      <c r="D49" s="29"/>
    </row>
    <row r="50" spans="2:8" ht="12.75">
      <c r="B50" s="22"/>
      <c r="C50" s="10">
        <v>1</v>
      </c>
      <c r="D50" s="41" t="s">
        <v>549</v>
      </c>
      <c r="E50" t="s">
        <v>85</v>
      </c>
      <c r="F50">
        <v>294</v>
      </c>
      <c r="G50" s="127">
        <v>0</v>
      </c>
      <c r="H50" s="127">
        <f>F50*G50</f>
        <v>0</v>
      </c>
    </row>
    <row r="51" spans="2:4" ht="12.75">
      <c r="B51" s="22"/>
      <c r="C51" s="10"/>
      <c r="D51" s="41"/>
    </row>
    <row r="52" spans="2:4" ht="12.75">
      <c r="B52" s="22"/>
      <c r="C52" s="10"/>
      <c r="D52" s="29"/>
    </row>
    <row r="53" spans="2:4" ht="28.5" customHeight="1">
      <c r="B53" s="37" t="s">
        <v>102</v>
      </c>
      <c r="C53" s="183" t="s">
        <v>103</v>
      </c>
      <c r="D53" s="183"/>
    </row>
    <row r="54" spans="2:4" ht="12.75">
      <c r="B54" s="22"/>
      <c r="C54" s="10"/>
      <c r="D54" s="29"/>
    </row>
    <row r="55" spans="2:8" ht="12.75" customHeight="1">
      <c r="B55" s="22"/>
      <c r="C55" s="10">
        <v>1</v>
      </c>
      <c r="D55" s="34" t="s">
        <v>550</v>
      </c>
      <c r="E55" t="s">
        <v>91</v>
      </c>
      <c r="F55">
        <v>29</v>
      </c>
      <c r="G55" s="127">
        <v>0</v>
      </c>
      <c r="H55" s="127">
        <f>F55*G55</f>
        <v>0</v>
      </c>
    </row>
    <row r="56" spans="2:4" ht="12.75">
      <c r="B56" s="22"/>
      <c r="C56" s="10"/>
      <c r="D56" s="34"/>
    </row>
    <row r="57" spans="2:4" ht="12.75">
      <c r="B57" s="22"/>
      <c r="C57" s="29"/>
      <c r="D57" s="29"/>
    </row>
    <row r="58" spans="2:4" ht="41.25" customHeight="1">
      <c r="B58" s="37" t="s">
        <v>104</v>
      </c>
      <c r="C58" s="180" t="s">
        <v>105</v>
      </c>
      <c r="D58" s="183"/>
    </row>
    <row r="59" spans="2:4" ht="12.75">
      <c r="B59" s="22"/>
      <c r="C59" s="29"/>
      <c r="D59" s="29"/>
    </row>
    <row r="60" spans="2:8" ht="12.75" customHeight="1">
      <c r="B60" s="22"/>
      <c r="C60" s="10">
        <v>1</v>
      </c>
      <c r="D60" s="34" t="s">
        <v>551</v>
      </c>
      <c r="E60" t="s">
        <v>91</v>
      </c>
      <c r="F60">
        <v>88</v>
      </c>
      <c r="G60" s="127">
        <v>0</v>
      </c>
      <c r="H60" s="127">
        <f>F60*G60</f>
        <v>0</v>
      </c>
    </row>
    <row r="61" spans="2:4" ht="12.75">
      <c r="B61" s="22"/>
      <c r="C61" s="10"/>
      <c r="D61" s="34"/>
    </row>
    <row r="62" spans="2:4" ht="12.75">
      <c r="B62" s="22"/>
      <c r="C62" s="10"/>
      <c r="D62" s="29"/>
    </row>
    <row r="63" spans="2:4" ht="66" customHeight="1">
      <c r="B63" s="37" t="s">
        <v>106</v>
      </c>
      <c r="C63" s="183" t="s">
        <v>107</v>
      </c>
      <c r="D63" s="183"/>
    </row>
    <row r="64" spans="2:4" ht="12.75">
      <c r="B64" s="22"/>
      <c r="C64" s="10"/>
      <c r="D64" s="29"/>
    </row>
    <row r="65" spans="2:8" ht="12.75" customHeight="1">
      <c r="B65" s="22"/>
      <c r="C65" s="10">
        <v>1</v>
      </c>
      <c r="D65" s="34" t="s">
        <v>552</v>
      </c>
      <c r="E65" t="s">
        <v>91</v>
      </c>
      <c r="F65">
        <v>176</v>
      </c>
      <c r="G65" s="127">
        <v>0</v>
      </c>
      <c r="H65" s="127">
        <f>F65*G65</f>
        <v>0</v>
      </c>
    </row>
    <row r="66" spans="2:4" ht="12.75">
      <c r="B66" s="22"/>
      <c r="C66" s="10"/>
      <c r="D66" s="34"/>
    </row>
    <row r="67" spans="2:4" ht="12.75">
      <c r="B67" s="22"/>
      <c r="C67" s="10"/>
      <c r="D67" s="29"/>
    </row>
    <row r="68" spans="2:4" ht="12.75">
      <c r="B68" s="37" t="s">
        <v>108</v>
      </c>
      <c r="C68" s="173" t="s">
        <v>109</v>
      </c>
      <c r="D68" s="173"/>
    </row>
    <row r="69" spans="2:4" ht="12.75">
      <c r="B69" s="22"/>
      <c r="C69" s="10"/>
      <c r="D69" s="29"/>
    </row>
    <row r="70" spans="2:8" ht="12.75" customHeight="1">
      <c r="B70" s="22"/>
      <c r="C70" s="10">
        <v>1</v>
      </c>
      <c r="D70" s="10" t="s">
        <v>110</v>
      </c>
      <c r="E70" t="s">
        <v>91</v>
      </c>
      <c r="F70">
        <v>270</v>
      </c>
      <c r="G70" s="127">
        <v>0</v>
      </c>
      <c r="H70" s="127">
        <f>F70*G70</f>
        <v>0</v>
      </c>
    </row>
    <row r="71" spans="2:4" ht="12.75">
      <c r="B71" s="22"/>
      <c r="C71" s="10"/>
      <c r="D71" s="29"/>
    </row>
    <row r="72" spans="2:4" ht="12.75">
      <c r="B72" s="22"/>
      <c r="C72" s="10"/>
      <c r="D72" s="29"/>
    </row>
    <row r="73" spans="2:4" ht="12.75">
      <c r="B73" s="37" t="s">
        <v>111</v>
      </c>
      <c r="C73" s="173" t="s">
        <v>112</v>
      </c>
      <c r="D73" s="174"/>
    </row>
    <row r="74" spans="2:4" ht="12.75">
      <c r="B74" s="22"/>
      <c r="C74" s="10"/>
      <c r="D74" s="29"/>
    </row>
    <row r="75" spans="2:8" ht="12.75" customHeight="1">
      <c r="B75" s="22"/>
      <c r="C75" s="10">
        <v>1</v>
      </c>
      <c r="D75" s="41" t="s">
        <v>113</v>
      </c>
      <c r="E75" s="40" t="s">
        <v>79</v>
      </c>
      <c r="F75">
        <v>25</v>
      </c>
      <c r="G75" s="127">
        <v>0</v>
      </c>
      <c r="H75" s="127">
        <f>F75*G75</f>
        <v>0</v>
      </c>
    </row>
    <row r="76" spans="2:4" ht="12.75">
      <c r="B76" s="22"/>
      <c r="C76" s="10"/>
      <c r="D76" s="29"/>
    </row>
    <row r="77" spans="2:4" ht="12.75">
      <c r="B77" s="22"/>
      <c r="C77" s="10"/>
      <c r="D77" s="29"/>
    </row>
    <row r="78" spans="2:4" ht="12.75">
      <c r="B78" s="37" t="s">
        <v>114</v>
      </c>
      <c r="C78" s="175" t="s">
        <v>115</v>
      </c>
      <c r="D78" s="174"/>
    </row>
    <row r="79" spans="2:4" ht="12.75">
      <c r="B79" s="22"/>
      <c r="C79" s="10"/>
      <c r="D79" s="29"/>
    </row>
    <row r="80" spans="2:8" ht="12.75">
      <c r="B80" s="22"/>
      <c r="C80" s="10">
        <v>1</v>
      </c>
      <c r="D80" s="29"/>
      <c r="E80" s="40" t="s">
        <v>79</v>
      </c>
      <c r="F80">
        <v>8</v>
      </c>
      <c r="G80" s="127">
        <v>0</v>
      </c>
      <c r="H80" s="127">
        <f>F80*G80</f>
        <v>0</v>
      </c>
    </row>
    <row r="81" spans="2:5" ht="12.75">
      <c r="B81" s="22"/>
      <c r="C81" s="10"/>
      <c r="D81" s="29"/>
      <c r="E81" s="40"/>
    </row>
    <row r="82" spans="2:5" ht="12.75">
      <c r="B82" s="22"/>
      <c r="C82" s="10"/>
      <c r="D82" s="29"/>
      <c r="E82" s="40"/>
    </row>
    <row r="83" spans="2:5" ht="12.75">
      <c r="B83" s="22" t="s">
        <v>116</v>
      </c>
      <c r="C83" s="173" t="s">
        <v>117</v>
      </c>
      <c r="D83" s="174"/>
      <c r="E83" s="40"/>
    </row>
    <row r="84" spans="2:5" ht="12.75">
      <c r="B84" s="22"/>
      <c r="C84" s="10"/>
      <c r="D84" s="29"/>
      <c r="E84" s="40"/>
    </row>
    <row r="85" spans="2:8" ht="12.75">
      <c r="B85" s="22"/>
      <c r="C85" s="10">
        <v>1</v>
      </c>
      <c r="D85" s="42" t="s">
        <v>118</v>
      </c>
      <c r="E85" s="40" t="s">
        <v>79</v>
      </c>
      <c r="F85">
        <v>1</v>
      </c>
      <c r="G85" s="127">
        <v>0</v>
      </c>
      <c r="H85" s="127">
        <f>F85*G85</f>
        <v>0</v>
      </c>
    </row>
    <row r="86" spans="2:5" ht="12.75">
      <c r="B86" s="22"/>
      <c r="C86" s="10"/>
      <c r="D86" s="29"/>
      <c r="E86" s="40"/>
    </row>
    <row r="87" spans="2:5" ht="12.75">
      <c r="B87" s="22"/>
      <c r="C87" s="10"/>
      <c r="D87" s="29"/>
      <c r="E87" s="40"/>
    </row>
    <row r="88" spans="2:5" ht="12.75">
      <c r="B88" s="37" t="s">
        <v>119</v>
      </c>
      <c r="C88" s="175" t="s">
        <v>120</v>
      </c>
      <c r="D88" s="174"/>
      <c r="E88" s="40"/>
    </row>
    <row r="89" spans="2:5" ht="12.75">
      <c r="B89" s="22"/>
      <c r="C89" s="10"/>
      <c r="D89" s="29"/>
      <c r="E89" s="40"/>
    </row>
    <row r="90" spans="2:8" ht="12.75">
      <c r="B90" s="22"/>
      <c r="C90" s="10">
        <v>1</v>
      </c>
      <c r="D90" s="29"/>
      <c r="E90" s="40" t="s">
        <v>76</v>
      </c>
      <c r="F90">
        <v>420</v>
      </c>
      <c r="G90" s="127">
        <v>0</v>
      </c>
      <c r="H90" s="127">
        <f>F90*G90</f>
        <v>0</v>
      </c>
    </row>
    <row r="92" ht="12.75">
      <c r="B92" s="44"/>
    </row>
    <row r="93" spans="2:6" ht="15.75">
      <c r="B93" s="61" t="s">
        <v>123</v>
      </c>
      <c r="C93" s="176" t="s">
        <v>124</v>
      </c>
      <c r="D93" s="176"/>
      <c r="E93" s="176"/>
      <c r="F93" s="176"/>
    </row>
    <row r="94" spans="2:6" ht="12.75">
      <c r="B94" s="28"/>
      <c r="C94" s="39"/>
      <c r="E94" s="45"/>
      <c r="F94" s="45"/>
    </row>
    <row r="95" spans="2:6" ht="12.75">
      <c r="B95" s="28"/>
      <c r="C95" s="39"/>
      <c r="E95" s="45"/>
      <c r="F95" s="45"/>
    </row>
    <row r="96" spans="2:6" ht="53.25" customHeight="1">
      <c r="B96" s="46" t="s">
        <v>125</v>
      </c>
      <c r="C96" s="171" t="s">
        <v>126</v>
      </c>
      <c r="D96" s="171"/>
      <c r="E96" s="54"/>
      <c r="F96" s="54"/>
    </row>
    <row r="97" spans="2:6" ht="12.75">
      <c r="B97" s="47"/>
      <c r="C97" s="48"/>
      <c r="D97" s="48"/>
      <c r="E97" s="43"/>
      <c r="F97" s="43"/>
    </row>
    <row r="98" spans="2:8" ht="12.75">
      <c r="B98" s="47"/>
      <c r="C98" s="43"/>
      <c r="D98" s="33" t="s">
        <v>127</v>
      </c>
      <c r="E98" s="43" t="s">
        <v>76</v>
      </c>
      <c r="F98" s="43">
        <v>420</v>
      </c>
      <c r="G98" s="127">
        <v>0</v>
      </c>
      <c r="H98" s="127">
        <f>F98*G98</f>
        <v>0</v>
      </c>
    </row>
    <row r="99" spans="2:6" ht="12.75">
      <c r="B99" s="47"/>
      <c r="C99" s="43"/>
      <c r="D99" s="33"/>
      <c r="E99" s="43"/>
      <c r="F99" s="43"/>
    </row>
    <row r="100" spans="2:6" ht="12.75">
      <c r="B100" s="47"/>
      <c r="C100" s="43"/>
      <c r="D100" s="33"/>
      <c r="E100" s="43"/>
      <c r="F100" s="43"/>
    </row>
    <row r="101" spans="2:6" ht="28.5" customHeight="1">
      <c r="B101" s="46" t="s">
        <v>128</v>
      </c>
      <c r="C101" s="171" t="s">
        <v>129</v>
      </c>
      <c r="D101" s="171"/>
      <c r="E101" s="54"/>
      <c r="F101" s="54"/>
    </row>
    <row r="102" spans="2:6" ht="12.75">
      <c r="B102" s="47"/>
      <c r="C102" s="48"/>
      <c r="D102" s="48"/>
      <c r="E102" s="43"/>
      <c r="F102" s="43"/>
    </row>
    <row r="103" spans="2:8" ht="12.75">
      <c r="B103" s="47"/>
      <c r="C103" s="43"/>
      <c r="D103" s="33" t="s">
        <v>130</v>
      </c>
      <c r="E103" s="43" t="s">
        <v>76</v>
      </c>
      <c r="F103" s="43">
        <v>70</v>
      </c>
      <c r="G103" s="127">
        <v>0</v>
      </c>
      <c r="H103" s="127">
        <f>F103*G103</f>
        <v>0</v>
      </c>
    </row>
    <row r="104" spans="2:6" ht="12.75">
      <c r="B104" s="47"/>
      <c r="C104" s="43"/>
      <c r="D104" s="33"/>
      <c r="E104" s="43"/>
      <c r="F104" s="43"/>
    </row>
    <row r="105" spans="2:6" ht="12.75">
      <c r="B105" s="47"/>
      <c r="C105" s="43"/>
      <c r="D105" s="43"/>
      <c r="E105" s="43"/>
      <c r="F105" s="43"/>
    </row>
    <row r="106" spans="2:6" ht="27" customHeight="1">
      <c r="B106" s="47" t="s">
        <v>131</v>
      </c>
      <c r="C106" s="171" t="s">
        <v>132</v>
      </c>
      <c r="D106" s="171"/>
      <c r="E106" s="54"/>
      <c r="F106" s="54"/>
    </row>
    <row r="107" spans="2:6" ht="12.75">
      <c r="B107" s="47"/>
      <c r="C107" s="48"/>
      <c r="D107" s="48"/>
      <c r="E107" s="43"/>
      <c r="F107" s="43"/>
    </row>
    <row r="108" spans="2:8" ht="12.75">
      <c r="B108" s="43"/>
      <c r="C108" s="43">
        <v>1</v>
      </c>
      <c r="D108" s="33" t="s">
        <v>133</v>
      </c>
      <c r="E108" s="49" t="s">
        <v>79</v>
      </c>
      <c r="F108" s="43">
        <v>2</v>
      </c>
      <c r="G108" s="127">
        <v>0</v>
      </c>
      <c r="H108" s="127">
        <f>F108*G108</f>
        <v>0</v>
      </c>
    </row>
    <row r="109" spans="2:8" ht="12.75">
      <c r="B109" s="43"/>
      <c r="C109" s="43">
        <v>2</v>
      </c>
      <c r="D109" s="33" t="s">
        <v>134</v>
      </c>
      <c r="E109" s="49" t="s">
        <v>79</v>
      </c>
      <c r="F109" s="43">
        <v>2</v>
      </c>
      <c r="G109" s="127">
        <v>0</v>
      </c>
      <c r="H109" s="127">
        <f>F109*G109</f>
        <v>0</v>
      </c>
    </row>
    <row r="110" spans="2:8" ht="12.75">
      <c r="B110" s="43"/>
      <c r="C110" s="43">
        <v>3</v>
      </c>
      <c r="D110" s="33" t="s">
        <v>135</v>
      </c>
      <c r="E110" s="49" t="s">
        <v>79</v>
      </c>
      <c r="F110" s="43">
        <v>2</v>
      </c>
      <c r="G110" s="127">
        <v>0</v>
      </c>
      <c r="H110" s="127">
        <f>F110*G110</f>
        <v>0</v>
      </c>
    </row>
    <row r="111" spans="2:6" ht="12.75">
      <c r="B111" s="47"/>
      <c r="C111" s="43"/>
      <c r="D111" s="33"/>
      <c r="E111" s="49"/>
      <c r="F111" s="43"/>
    </row>
    <row r="112" spans="2:6" ht="12.75">
      <c r="B112" s="47"/>
      <c r="C112" s="43"/>
      <c r="D112" s="33"/>
      <c r="E112" s="49"/>
      <c r="F112" s="43"/>
    </row>
    <row r="113" spans="2:6" ht="24.75" customHeight="1">
      <c r="B113" s="50" t="s">
        <v>136</v>
      </c>
      <c r="C113" s="171" t="s">
        <v>137</v>
      </c>
      <c r="D113" s="171"/>
      <c r="E113" s="171"/>
      <c r="F113" s="171"/>
    </row>
    <row r="114" spans="2:6" ht="12.75">
      <c r="B114" s="47"/>
      <c r="C114" s="43"/>
      <c r="D114" s="43"/>
      <c r="E114" s="43"/>
      <c r="F114" s="43"/>
    </row>
    <row r="115" spans="2:8" ht="12.75">
      <c r="B115" s="43"/>
      <c r="C115" s="43">
        <v>1</v>
      </c>
      <c r="D115" s="33" t="s">
        <v>138</v>
      </c>
      <c r="E115" s="43" t="s">
        <v>79</v>
      </c>
      <c r="F115" s="43">
        <v>2</v>
      </c>
      <c r="G115" s="127">
        <v>0</v>
      </c>
      <c r="H115" s="127">
        <f aca="true" t="shared" si="0" ref="H115:H121">F115*G115</f>
        <v>0</v>
      </c>
    </row>
    <row r="116" spans="2:8" ht="12.75">
      <c r="B116" s="43"/>
      <c r="C116" s="43">
        <v>2</v>
      </c>
      <c r="D116" s="39" t="s">
        <v>139</v>
      </c>
      <c r="E116" s="43" t="s">
        <v>79</v>
      </c>
      <c r="F116" s="43">
        <v>1</v>
      </c>
      <c r="G116" s="127">
        <v>0</v>
      </c>
      <c r="H116" s="127">
        <f t="shared" si="0"/>
        <v>0</v>
      </c>
    </row>
    <row r="117" spans="2:8" ht="12.75">
      <c r="B117" s="43"/>
      <c r="C117" s="43">
        <v>3</v>
      </c>
      <c r="D117" s="39" t="s">
        <v>140</v>
      </c>
      <c r="E117" s="43" t="s">
        <v>79</v>
      </c>
      <c r="F117" s="43">
        <v>1</v>
      </c>
      <c r="G117" s="127">
        <v>0</v>
      </c>
      <c r="H117" s="127">
        <f t="shared" si="0"/>
        <v>0</v>
      </c>
    </row>
    <row r="118" spans="2:8" ht="12.75">
      <c r="B118" s="43"/>
      <c r="C118" s="43">
        <v>4</v>
      </c>
      <c r="D118" s="33" t="s">
        <v>141</v>
      </c>
      <c r="E118" s="49" t="s">
        <v>79</v>
      </c>
      <c r="F118" s="43">
        <v>2</v>
      </c>
      <c r="G118" s="127">
        <v>0</v>
      </c>
      <c r="H118" s="127">
        <f t="shared" si="0"/>
        <v>0</v>
      </c>
    </row>
    <row r="119" spans="2:8" ht="12.75">
      <c r="B119" s="43"/>
      <c r="C119" s="43">
        <v>5</v>
      </c>
      <c r="D119" s="33" t="s">
        <v>142</v>
      </c>
      <c r="E119" s="49" t="s">
        <v>79</v>
      </c>
      <c r="F119" s="43">
        <v>4</v>
      </c>
      <c r="G119" s="127">
        <v>0</v>
      </c>
      <c r="H119" s="127">
        <f t="shared" si="0"/>
        <v>0</v>
      </c>
    </row>
    <row r="120" spans="2:8" ht="12.75">
      <c r="B120" s="43"/>
      <c r="C120" s="43">
        <v>6</v>
      </c>
      <c r="D120" s="33" t="s">
        <v>143</v>
      </c>
      <c r="E120" s="49" t="s">
        <v>79</v>
      </c>
      <c r="F120" s="43">
        <v>2</v>
      </c>
      <c r="G120" s="127">
        <v>0</v>
      </c>
      <c r="H120" s="127">
        <f t="shared" si="0"/>
        <v>0</v>
      </c>
    </row>
    <row r="121" spans="2:8" ht="12.75">
      <c r="B121" s="43"/>
      <c r="C121" s="43">
        <v>7</v>
      </c>
      <c r="D121" s="33" t="s">
        <v>144</v>
      </c>
      <c r="E121" s="49" t="s">
        <v>79</v>
      </c>
      <c r="F121" s="43">
        <v>1</v>
      </c>
      <c r="G121" s="127">
        <v>0</v>
      </c>
      <c r="H121" s="127">
        <f t="shared" si="0"/>
        <v>0</v>
      </c>
    </row>
    <row r="122" spans="2:6" ht="12.75">
      <c r="B122" s="47"/>
      <c r="C122" s="43"/>
      <c r="D122" s="33"/>
      <c r="E122" s="49"/>
      <c r="F122" s="43"/>
    </row>
    <row r="123" spans="2:6" ht="12.75">
      <c r="B123" s="47"/>
      <c r="C123" s="43"/>
      <c r="D123" s="43"/>
      <c r="E123" s="43"/>
      <c r="F123" s="43"/>
    </row>
    <row r="124" spans="2:6" ht="52.5" customHeight="1">
      <c r="B124" s="50" t="s">
        <v>145</v>
      </c>
      <c r="C124" s="171" t="s">
        <v>146</v>
      </c>
      <c r="D124" s="171"/>
      <c r="E124" s="171"/>
      <c r="F124" s="171"/>
    </row>
    <row r="125" spans="2:6" ht="12.75">
      <c r="B125" s="47"/>
      <c r="C125" s="43"/>
      <c r="D125" s="43"/>
      <c r="E125" s="43"/>
      <c r="F125" s="43"/>
    </row>
    <row r="126" spans="2:8" ht="12.75">
      <c r="B126" s="43"/>
      <c r="C126" s="43">
        <v>1</v>
      </c>
      <c r="D126" s="33" t="s">
        <v>147</v>
      </c>
      <c r="E126" s="49" t="s">
        <v>79</v>
      </c>
      <c r="F126" s="43">
        <v>3</v>
      </c>
      <c r="G126" s="127">
        <v>0</v>
      </c>
      <c r="H126" s="127">
        <f aca="true" t="shared" si="1" ref="H126:H139">F126*G126</f>
        <v>0</v>
      </c>
    </row>
    <row r="127" spans="2:8" ht="12.75">
      <c r="B127" s="43"/>
      <c r="C127" s="43">
        <v>2</v>
      </c>
      <c r="D127" s="33" t="s">
        <v>148</v>
      </c>
      <c r="E127" s="49" t="s">
        <v>79</v>
      </c>
      <c r="F127" s="43">
        <v>2</v>
      </c>
      <c r="G127" s="127">
        <v>0</v>
      </c>
      <c r="H127" s="127">
        <f t="shared" si="1"/>
        <v>0</v>
      </c>
    </row>
    <row r="128" spans="2:8" ht="12.75">
      <c r="B128" s="43"/>
      <c r="C128" s="43">
        <v>3</v>
      </c>
      <c r="D128" s="33" t="s">
        <v>149</v>
      </c>
      <c r="E128" s="49" t="s">
        <v>79</v>
      </c>
      <c r="F128" s="43">
        <v>2</v>
      </c>
      <c r="G128" s="127">
        <v>0</v>
      </c>
      <c r="H128" s="127">
        <f t="shared" si="1"/>
        <v>0</v>
      </c>
    </row>
    <row r="129" spans="2:8" ht="12.75">
      <c r="B129" s="43"/>
      <c r="C129" s="43">
        <v>4</v>
      </c>
      <c r="D129" s="33" t="s">
        <v>150</v>
      </c>
      <c r="E129" s="49" t="s">
        <v>79</v>
      </c>
      <c r="F129" s="43">
        <v>1</v>
      </c>
      <c r="G129" s="127">
        <v>0</v>
      </c>
      <c r="H129" s="127">
        <f t="shared" si="1"/>
        <v>0</v>
      </c>
    </row>
    <row r="130" spans="2:8" ht="12.75">
      <c r="B130" s="43"/>
      <c r="C130" s="43">
        <v>3</v>
      </c>
      <c r="D130" s="39" t="s">
        <v>151</v>
      </c>
      <c r="E130" s="49" t="s">
        <v>79</v>
      </c>
      <c r="F130" s="43">
        <v>2</v>
      </c>
      <c r="G130" s="127">
        <v>0</v>
      </c>
      <c r="H130" s="127">
        <f t="shared" si="1"/>
        <v>0</v>
      </c>
    </row>
    <row r="131" spans="2:8" ht="12.75">
      <c r="B131" s="43"/>
      <c r="C131" s="43">
        <v>4</v>
      </c>
      <c r="D131" s="39" t="s">
        <v>152</v>
      </c>
      <c r="E131" s="49" t="s">
        <v>79</v>
      </c>
      <c r="F131" s="43">
        <v>3</v>
      </c>
      <c r="G131" s="127">
        <v>0</v>
      </c>
      <c r="H131" s="127">
        <f t="shared" si="1"/>
        <v>0</v>
      </c>
    </row>
    <row r="132" spans="2:8" ht="12.75">
      <c r="B132" s="43"/>
      <c r="C132" s="43">
        <v>5</v>
      </c>
      <c r="D132" s="33" t="s">
        <v>153</v>
      </c>
      <c r="E132" s="49" t="s">
        <v>79</v>
      </c>
      <c r="F132" s="43">
        <v>3</v>
      </c>
      <c r="G132" s="127">
        <v>0</v>
      </c>
      <c r="H132" s="127">
        <f t="shared" si="1"/>
        <v>0</v>
      </c>
    </row>
    <row r="133" spans="2:8" ht="12.75">
      <c r="B133" s="43"/>
      <c r="C133" s="43">
        <v>6</v>
      </c>
      <c r="D133" s="33" t="s">
        <v>154</v>
      </c>
      <c r="E133" s="49" t="s">
        <v>79</v>
      </c>
      <c r="F133" s="43">
        <v>1</v>
      </c>
      <c r="G133" s="127">
        <v>0</v>
      </c>
      <c r="H133" s="127">
        <f t="shared" si="1"/>
        <v>0</v>
      </c>
    </row>
    <row r="134" spans="2:8" ht="12.75">
      <c r="B134" s="43"/>
      <c r="C134" s="43">
        <v>7</v>
      </c>
      <c r="D134" s="39" t="s">
        <v>155</v>
      </c>
      <c r="E134" s="49" t="s">
        <v>79</v>
      </c>
      <c r="F134" s="43">
        <v>3</v>
      </c>
      <c r="G134" s="127">
        <v>0</v>
      </c>
      <c r="H134" s="127">
        <f t="shared" si="1"/>
        <v>0</v>
      </c>
    </row>
    <row r="135" spans="2:8" ht="12.75">
      <c r="B135" s="43"/>
      <c r="C135" s="43">
        <v>8</v>
      </c>
      <c r="D135" s="33" t="s">
        <v>156</v>
      </c>
      <c r="E135" s="49" t="s">
        <v>79</v>
      </c>
      <c r="F135" s="43">
        <v>3</v>
      </c>
      <c r="G135" s="127">
        <v>0</v>
      </c>
      <c r="H135" s="127">
        <f t="shared" si="1"/>
        <v>0</v>
      </c>
    </row>
    <row r="136" spans="2:8" ht="12.75">
      <c r="B136" s="43"/>
      <c r="C136" s="43">
        <v>9</v>
      </c>
      <c r="D136" s="33" t="s">
        <v>157</v>
      </c>
      <c r="E136" s="49" t="s">
        <v>79</v>
      </c>
      <c r="F136" s="43">
        <v>2</v>
      </c>
      <c r="G136" s="127">
        <v>0</v>
      </c>
      <c r="H136" s="127">
        <f t="shared" si="1"/>
        <v>0</v>
      </c>
    </row>
    <row r="137" spans="2:8" ht="12.75">
      <c r="B137" s="43"/>
      <c r="C137" s="43">
        <v>10</v>
      </c>
      <c r="D137" s="33" t="s">
        <v>158</v>
      </c>
      <c r="E137" s="49" t="s">
        <v>79</v>
      </c>
      <c r="F137" s="43">
        <v>2</v>
      </c>
      <c r="G137" s="127">
        <v>0</v>
      </c>
      <c r="H137" s="127">
        <f t="shared" si="1"/>
        <v>0</v>
      </c>
    </row>
    <row r="138" spans="2:8" ht="12.75">
      <c r="B138" s="43"/>
      <c r="C138" s="43">
        <v>11</v>
      </c>
      <c r="D138" s="33" t="s">
        <v>159</v>
      </c>
      <c r="E138" s="49" t="s">
        <v>79</v>
      </c>
      <c r="F138" s="43">
        <v>4</v>
      </c>
      <c r="G138" s="127">
        <v>0</v>
      </c>
      <c r="H138" s="127">
        <f t="shared" si="1"/>
        <v>0</v>
      </c>
    </row>
    <row r="139" spans="2:8" ht="12.75">
      <c r="B139" s="43"/>
      <c r="C139" s="43">
        <v>12</v>
      </c>
      <c r="D139" s="33" t="s">
        <v>160</v>
      </c>
      <c r="E139" s="49" t="s">
        <v>79</v>
      </c>
      <c r="F139" s="43">
        <v>2</v>
      </c>
      <c r="G139" s="127">
        <v>0</v>
      </c>
      <c r="H139" s="127">
        <f t="shared" si="1"/>
        <v>0</v>
      </c>
    </row>
    <row r="140" spans="2:6" ht="12.75">
      <c r="B140" s="43"/>
      <c r="C140" s="43"/>
      <c r="D140" s="33"/>
      <c r="E140" s="49"/>
      <c r="F140" s="43"/>
    </row>
    <row r="141" spans="2:8" ht="12.75">
      <c r="B141" s="43"/>
      <c r="C141" s="43">
        <v>13</v>
      </c>
      <c r="D141" s="33" t="s">
        <v>161</v>
      </c>
      <c r="E141" s="49" t="s">
        <v>79</v>
      </c>
      <c r="F141" s="43">
        <v>2</v>
      </c>
      <c r="G141" s="127">
        <v>0</v>
      </c>
      <c r="H141" s="127">
        <f aca="true" t="shared" si="2" ref="H141:H147">F141*G141</f>
        <v>0</v>
      </c>
    </row>
    <row r="142" spans="2:8" ht="12.75">
      <c r="B142" s="43"/>
      <c r="C142" s="43">
        <v>14</v>
      </c>
      <c r="D142" s="33" t="s">
        <v>162</v>
      </c>
      <c r="E142" s="49" t="s">
        <v>79</v>
      </c>
      <c r="F142" s="43">
        <v>3</v>
      </c>
      <c r="G142" s="127">
        <v>0</v>
      </c>
      <c r="H142" s="127">
        <f t="shared" si="2"/>
        <v>0</v>
      </c>
    </row>
    <row r="143" spans="2:8" ht="12.75">
      <c r="B143" s="43"/>
      <c r="C143" s="43">
        <v>15</v>
      </c>
      <c r="D143" s="33" t="s">
        <v>163</v>
      </c>
      <c r="E143" s="49" t="s">
        <v>79</v>
      </c>
      <c r="F143" s="43">
        <v>2</v>
      </c>
      <c r="G143" s="127">
        <v>0</v>
      </c>
      <c r="H143" s="127">
        <f t="shared" si="2"/>
        <v>0</v>
      </c>
    </row>
    <row r="144" spans="2:8" ht="12.75">
      <c r="B144" s="43"/>
      <c r="C144" s="43">
        <v>16</v>
      </c>
      <c r="D144" s="33" t="s">
        <v>164</v>
      </c>
      <c r="E144" s="49" t="s">
        <v>79</v>
      </c>
      <c r="F144" s="43">
        <v>2</v>
      </c>
      <c r="G144" s="127">
        <v>0</v>
      </c>
      <c r="H144" s="127">
        <f t="shared" si="2"/>
        <v>0</v>
      </c>
    </row>
    <row r="145" spans="2:8" ht="12.75">
      <c r="B145" s="43"/>
      <c r="C145" s="43">
        <v>17</v>
      </c>
      <c r="D145" s="33" t="s">
        <v>165</v>
      </c>
      <c r="E145" s="49" t="s">
        <v>79</v>
      </c>
      <c r="F145" s="43">
        <v>1</v>
      </c>
      <c r="G145" s="127">
        <v>0</v>
      </c>
      <c r="H145" s="127">
        <f t="shared" si="2"/>
        <v>0</v>
      </c>
    </row>
    <row r="146" spans="2:8" ht="12.75">
      <c r="B146" s="43"/>
      <c r="C146" s="43">
        <v>18</v>
      </c>
      <c r="D146" s="39" t="s">
        <v>166</v>
      </c>
      <c r="E146" s="43" t="s">
        <v>79</v>
      </c>
      <c r="F146" s="43">
        <v>3</v>
      </c>
      <c r="G146" s="127">
        <v>0</v>
      </c>
      <c r="H146" s="127">
        <f t="shared" si="2"/>
        <v>0</v>
      </c>
    </row>
    <row r="147" spans="2:8" ht="12.75">
      <c r="B147" s="43"/>
      <c r="C147" s="43">
        <v>19</v>
      </c>
      <c r="D147" s="39" t="s">
        <v>167</v>
      </c>
      <c r="E147" s="43" t="s">
        <v>79</v>
      </c>
      <c r="F147" s="43">
        <v>1</v>
      </c>
      <c r="G147" s="127">
        <v>0</v>
      </c>
      <c r="H147" s="127">
        <f t="shared" si="2"/>
        <v>0</v>
      </c>
    </row>
    <row r="148" spans="2:6" ht="12.75">
      <c r="B148" s="28"/>
      <c r="C148" s="43"/>
      <c r="D148" s="39"/>
      <c r="E148" s="43"/>
      <c r="F148" s="43"/>
    </row>
    <row r="149" spans="2:6" ht="12.75">
      <c r="B149" s="28"/>
      <c r="C149" s="43"/>
      <c r="D149" s="39"/>
      <c r="E149" s="43"/>
      <c r="F149" s="43"/>
    </row>
    <row r="150" spans="2:6" ht="52.5" customHeight="1">
      <c r="B150" s="47" t="s">
        <v>168</v>
      </c>
      <c r="C150" s="171" t="s">
        <v>169</v>
      </c>
      <c r="D150" s="171"/>
      <c r="E150" s="171"/>
      <c r="F150" s="171"/>
    </row>
    <row r="151" spans="2:6" ht="12.75">
      <c r="B151" s="28"/>
      <c r="C151" s="43"/>
      <c r="D151" s="39"/>
      <c r="E151" s="43"/>
      <c r="F151" s="43"/>
    </row>
    <row r="152" spans="2:8" ht="12.75">
      <c r="B152" s="28"/>
      <c r="C152" s="43">
        <v>1</v>
      </c>
      <c r="D152" s="39" t="s">
        <v>170</v>
      </c>
      <c r="E152" s="43" t="s">
        <v>79</v>
      </c>
      <c r="F152" s="49">
        <v>18</v>
      </c>
      <c r="G152" s="127">
        <v>0</v>
      </c>
      <c r="H152" s="127">
        <f>F152*G152</f>
        <v>0</v>
      </c>
    </row>
    <row r="153" spans="2:6" ht="12.75">
      <c r="B153" s="28"/>
      <c r="C153" s="43"/>
      <c r="D153" s="39"/>
      <c r="E153" s="43"/>
      <c r="F153" s="43"/>
    </row>
    <row r="154" spans="2:6" ht="27" customHeight="1">
      <c r="B154" s="50" t="s">
        <v>171</v>
      </c>
      <c r="C154" s="171" t="s">
        <v>172</v>
      </c>
      <c r="D154" s="171"/>
      <c r="E154" s="171"/>
      <c r="F154" s="171"/>
    </row>
    <row r="155" spans="2:3" ht="12.75">
      <c r="B155" s="28"/>
      <c r="C155" s="39"/>
    </row>
    <row r="156" spans="2:8" ht="12.75">
      <c r="B156" s="28"/>
      <c r="C156" s="43">
        <v>1</v>
      </c>
      <c r="D156" s="39" t="s">
        <v>173</v>
      </c>
      <c r="E156" s="43" t="s">
        <v>88</v>
      </c>
      <c r="F156" s="43">
        <v>18</v>
      </c>
      <c r="G156" s="127">
        <v>0</v>
      </c>
      <c r="H156" s="127">
        <f>F156*G156</f>
        <v>0</v>
      </c>
    </row>
    <row r="157" spans="2:6" ht="12.75">
      <c r="B157" s="28"/>
      <c r="C157" s="43"/>
      <c r="D157" s="39"/>
      <c r="E157" s="43"/>
      <c r="F157" s="43"/>
    </row>
    <row r="158" spans="2:6" ht="39.75" customHeight="1">
      <c r="B158" s="47" t="s">
        <v>174</v>
      </c>
      <c r="C158" s="171" t="s">
        <v>175</v>
      </c>
      <c r="D158" s="171"/>
      <c r="E158" s="171"/>
      <c r="F158" s="171"/>
    </row>
    <row r="159" ht="12.75">
      <c r="B159" s="47"/>
    </row>
    <row r="160" spans="2:8" ht="12.75">
      <c r="B160" s="47"/>
      <c r="C160" s="43">
        <v>1</v>
      </c>
      <c r="D160" t="s">
        <v>176</v>
      </c>
      <c r="E160" s="43" t="s">
        <v>79</v>
      </c>
      <c r="F160" s="43">
        <v>1</v>
      </c>
      <c r="G160" s="127">
        <v>0</v>
      </c>
      <c r="H160" s="127">
        <f>F160*G160</f>
        <v>0</v>
      </c>
    </row>
    <row r="161" ht="12.75">
      <c r="B161" s="47"/>
    </row>
    <row r="162" spans="2:6" ht="18.75" customHeight="1">
      <c r="B162" s="47" t="s">
        <v>177</v>
      </c>
      <c r="C162" s="171" t="s">
        <v>178</v>
      </c>
      <c r="D162" s="171"/>
      <c r="E162" s="171"/>
      <c r="F162" s="171"/>
    </row>
    <row r="163" ht="12.75">
      <c r="B163" s="47"/>
    </row>
    <row r="164" spans="2:8" ht="12.75">
      <c r="B164" s="47"/>
      <c r="C164" s="43">
        <v>1</v>
      </c>
      <c r="D164" s="39" t="s">
        <v>96</v>
      </c>
      <c r="E164" s="49" t="s">
        <v>79</v>
      </c>
      <c r="F164" s="43">
        <v>3</v>
      </c>
      <c r="G164" s="127">
        <v>0</v>
      </c>
      <c r="H164" s="127">
        <f>F164*G164</f>
        <v>0</v>
      </c>
    </row>
    <row r="165" ht="12.75">
      <c r="B165" s="47"/>
    </row>
    <row r="166" spans="2:6" ht="12.75" customHeight="1">
      <c r="B166" s="47" t="s">
        <v>179</v>
      </c>
      <c r="C166" s="171" t="s">
        <v>180</v>
      </c>
      <c r="D166" s="171"/>
      <c r="E166" s="171"/>
      <c r="F166" s="171"/>
    </row>
    <row r="167" ht="12.75">
      <c r="B167" s="47"/>
    </row>
    <row r="168" spans="2:8" ht="12.75">
      <c r="B168" s="47"/>
      <c r="C168" s="43">
        <v>1</v>
      </c>
      <c r="D168" s="39" t="s">
        <v>181</v>
      </c>
      <c r="E168" s="49" t="s">
        <v>79</v>
      </c>
      <c r="F168" s="43">
        <v>2</v>
      </c>
      <c r="G168" s="127">
        <v>0</v>
      </c>
      <c r="H168" s="127">
        <f>F168*G168</f>
        <v>0</v>
      </c>
    </row>
    <row r="169" spans="2:3" ht="12.75">
      <c r="B169" s="47"/>
      <c r="C169" s="39"/>
    </row>
    <row r="170" spans="2:6" ht="28.5" customHeight="1">
      <c r="B170" s="50" t="s">
        <v>182</v>
      </c>
      <c r="C170" s="171" t="s">
        <v>183</v>
      </c>
      <c r="D170" s="171"/>
      <c r="E170" s="171"/>
      <c r="F170" s="171"/>
    </row>
    <row r="171" ht="12.75">
      <c r="B171" s="47"/>
    </row>
    <row r="172" spans="2:8" ht="12.75">
      <c r="B172" s="47"/>
      <c r="C172" s="43">
        <v>1</v>
      </c>
      <c r="D172" s="39" t="s">
        <v>184</v>
      </c>
      <c r="E172" s="43" t="s">
        <v>76</v>
      </c>
      <c r="F172" s="43">
        <v>490</v>
      </c>
      <c r="G172" s="127">
        <v>0</v>
      </c>
      <c r="H172" s="127">
        <f>F172*G172</f>
        <v>0</v>
      </c>
    </row>
    <row r="173" spans="2:3" ht="12.75">
      <c r="B173" s="47"/>
      <c r="C173" s="39"/>
    </row>
    <row r="174" spans="2:6" ht="27" customHeight="1">
      <c r="B174" s="50" t="s">
        <v>185</v>
      </c>
      <c r="C174" s="171" t="s">
        <v>186</v>
      </c>
      <c r="D174" s="171"/>
      <c r="E174" s="171"/>
      <c r="F174" s="171"/>
    </row>
    <row r="175" spans="2:3" ht="12.75">
      <c r="B175" s="28"/>
      <c r="C175" s="39"/>
    </row>
    <row r="176" spans="2:8" ht="12.75">
      <c r="B176" s="28"/>
      <c r="C176" s="43">
        <v>1</v>
      </c>
      <c r="D176" s="39" t="s">
        <v>187</v>
      </c>
      <c r="E176" s="43" t="s">
        <v>76</v>
      </c>
      <c r="F176" s="43">
        <v>490</v>
      </c>
      <c r="G176" s="127">
        <v>0</v>
      </c>
      <c r="H176" s="127">
        <f>F176*G176</f>
        <v>0</v>
      </c>
    </row>
    <row r="177" spans="2:3" ht="12.75">
      <c r="B177" s="28"/>
      <c r="C177" s="39"/>
    </row>
    <row r="178" spans="2:6" ht="26.25" customHeight="1">
      <c r="B178" s="50" t="s">
        <v>188</v>
      </c>
      <c r="C178" s="171" t="s">
        <v>189</v>
      </c>
      <c r="D178" s="171"/>
      <c r="E178" s="171"/>
      <c r="F178" s="171"/>
    </row>
    <row r="179" spans="2:4" ht="12.75">
      <c r="B179" s="47"/>
      <c r="C179" s="10"/>
      <c r="D179" s="29"/>
    </row>
    <row r="180" spans="2:8" ht="12.75">
      <c r="B180" s="47"/>
      <c r="C180" s="20">
        <v>1</v>
      </c>
      <c r="D180" s="10" t="s">
        <v>190</v>
      </c>
      <c r="E180" s="43" t="s">
        <v>76</v>
      </c>
      <c r="F180" s="43">
        <v>490</v>
      </c>
      <c r="G180" s="127">
        <v>0</v>
      </c>
      <c r="H180" s="127">
        <f>F180*G180</f>
        <v>0</v>
      </c>
    </row>
    <row r="181" spans="2:4" ht="12.75">
      <c r="B181" s="47"/>
      <c r="C181" s="10"/>
      <c r="D181" s="29"/>
    </row>
    <row r="182" spans="2:6" ht="25.5" customHeight="1">
      <c r="B182" s="50" t="s">
        <v>191</v>
      </c>
      <c r="C182" s="171" t="s">
        <v>192</v>
      </c>
      <c r="D182" s="171"/>
      <c r="E182" s="171"/>
      <c r="F182" s="171"/>
    </row>
    <row r="183" spans="2:4" ht="12.75">
      <c r="B183" s="47"/>
      <c r="C183" s="10"/>
      <c r="D183" s="29"/>
    </row>
    <row r="184" spans="2:8" ht="12.75">
      <c r="B184" s="28"/>
      <c r="C184" s="10">
        <v>1</v>
      </c>
      <c r="D184" s="10" t="s">
        <v>193</v>
      </c>
      <c r="E184" s="43" t="s">
        <v>88</v>
      </c>
      <c r="F184" s="43">
        <v>1</v>
      </c>
      <c r="G184" s="127">
        <v>0</v>
      </c>
      <c r="H184" s="127">
        <f>F184*G184</f>
        <v>0</v>
      </c>
    </row>
    <row r="185" spans="2:6" ht="12.75">
      <c r="B185" s="28"/>
      <c r="C185" s="10"/>
      <c r="D185" s="10"/>
      <c r="E185" s="43"/>
      <c r="F185" s="43"/>
    </row>
    <row r="186" spans="2:6" ht="28.5" customHeight="1">
      <c r="B186" s="50" t="s">
        <v>194</v>
      </c>
      <c r="C186" s="171" t="s">
        <v>195</v>
      </c>
      <c r="D186" s="171"/>
      <c r="E186" s="171"/>
      <c r="F186" s="171"/>
    </row>
    <row r="187" spans="2:4" ht="12.75">
      <c r="B187" s="28"/>
      <c r="C187" s="10"/>
      <c r="D187" s="29"/>
    </row>
    <row r="188" spans="2:8" ht="12.75">
      <c r="B188" s="28"/>
      <c r="C188" s="20">
        <v>1</v>
      </c>
      <c r="D188" s="10" t="s">
        <v>196</v>
      </c>
      <c r="E188" s="43" t="s">
        <v>76</v>
      </c>
      <c r="F188" s="43">
        <v>490</v>
      </c>
      <c r="G188" s="127">
        <v>0</v>
      </c>
      <c r="H188" s="127">
        <f>F188*G188</f>
        <v>0</v>
      </c>
    </row>
    <row r="189" spans="2:8" ht="12.75">
      <c r="B189" s="28"/>
      <c r="C189" s="20">
        <v>2</v>
      </c>
      <c r="D189" s="10" t="s">
        <v>197</v>
      </c>
      <c r="E189" s="49" t="s">
        <v>79</v>
      </c>
      <c r="F189" s="43">
        <v>3</v>
      </c>
      <c r="G189" s="127">
        <v>0</v>
      </c>
      <c r="H189" s="127">
        <f>F189*G189</f>
        <v>0</v>
      </c>
    </row>
    <row r="190" spans="2:8" ht="12.75">
      <c r="B190" s="28"/>
      <c r="C190" s="20">
        <v>3</v>
      </c>
      <c r="D190" s="10" t="s">
        <v>198</v>
      </c>
      <c r="E190" s="49" t="s">
        <v>79</v>
      </c>
      <c r="F190" s="43">
        <v>18</v>
      </c>
      <c r="G190" s="127">
        <v>0</v>
      </c>
      <c r="H190" s="127">
        <f>F190*G190</f>
        <v>0</v>
      </c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6" ht="25.5" customHeight="1">
      <c r="B193" s="50" t="s">
        <v>199</v>
      </c>
      <c r="C193" s="171" t="s">
        <v>200</v>
      </c>
      <c r="D193" s="171"/>
      <c r="E193" s="171"/>
      <c r="F193" s="171"/>
    </row>
    <row r="194" spans="2:4" ht="12.75">
      <c r="B194" s="47"/>
      <c r="C194" s="29"/>
      <c r="D194" s="29"/>
    </row>
    <row r="195" spans="2:8" ht="12.75">
      <c r="B195" s="47"/>
      <c r="C195" s="20">
        <v>1</v>
      </c>
      <c r="D195" s="10" t="s">
        <v>201</v>
      </c>
      <c r="E195" s="49" t="s">
        <v>79</v>
      </c>
      <c r="F195" s="43">
        <v>3</v>
      </c>
      <c r="G195" s="127">
        <v>0</v>
      </c>
      <c r="H195" s="127">
        <f>F195*G195</f>
        <v>0</v>
      </c>
    </row>
    <row r="196" spans="2:6" ht="12.75">
      <c r="B196" s="47"/>
      <c r="C196" s="20"/>
      <c r="D196" s="10"/>
      <c r="E196" s="49"/>
      <c r="F196" s="43"/>
    </row>
    <row r="197" spans="2:6" ht="12.75">
      <c r="B197" s="47"/>
      <c r="C197" s="20"/>
      <c r="D197" s="10"/>
      <c r="E197" s="49"/>
      <c r="F197" s="43"/>
    </row>
    <row r="198" spans="2:6" ht="39.75" customHeight="1">
      <c r="B198" s="47" t="s">
        <v>202</v>
      </c>
      <c r="C198" s="171" t="s">
        <v>203</v>
      </c>
      <c r="D198" s="171"/>
      <c r="E198" s="171"/>
      <c r="F198" s="171"/>
    </row>
    <row r="199" spans="2:4" ht="12.75">
      <c r="B199" s="28"/>
      <c r="C199" s="29"/>
      <c r="D199" s="29"/>
    </row>
    <row r="200" spans="2:8" ht="12.75">
      <c r="B200" s="28"/>
      <c r="C200" s="20">
        <v>1</v>
      </c>
      <c r="D200" s="42" t="s">
        <v>204</v>
      </c>
      <c r="E200" s="49" t="s">
        <v>76</v>
      </c>
      <c r="F200" s="43">
        <v>200</v>
      </c>
      <c r="G200" s="127">
        <v>0</v>
      </c>
      <c r="H200" s="127">
        <f>F200*G200</f>
        <v>0</v>
      </c>
    </row>
    <row r="201" spans="2:6" ht="12.75">
      <c r="B201" s="28"/>
      <c r="C201" s="20"/>
      <c r="D201" s="42"/>
      <c r="E201" s="49"/>
      <c r="F201" s="43"/>
    </row>
    <row r="202" spans="2:6" ht="12.75">
      <c r="B202" s="28"/>
      <c r="C202" s="20"/>
      <c r="D202" s="42"/>
      <c r="E202" s="49"/>
      <c r="F202" s="43"/>
    </row>
    <row r="203" spans="2:6" ht="15.75" customHeight="1">
      <c r="B203" s="50" t="s">
        <v>205</v>
      </c>
      <c r="C203" s="171" t="s">
        <v>206</v>
      </c>
      <c r="D203" s="171"/>
      <c r="E203" s="171"/>
      <c r="F203" s="171"/>
    </row>
    <row r="204" spans="2:6" ht="12.75">
      <c r="B204" s="44"/>
      <c r="C204" s="10"/>
      <c r="D204" s="10"/>
      <c r="E204" s="29"/>
      <c r="F204" s="29"/>
    </row>
    <row r="205" spans="2:8" ht="12.75">
      <c r="B205" s="44"/>
      <c r="C205" s="10">
        <v>1</v>
      </c>
      <c r="D205" s="33" t="s">
        <v>207</v>
      </c>
      <c r="E205" s="35" t="s">
        <v>79</v>
      </c>
      <c r="F205" s="20">
        <v>1</v>
      </c>
      <c r="G205" s="127">
        <v>0</v>
      </c>
      <c r="H205" s="127">
        <f>F205*G205</f>
        <v>0</v>
      </c>
    </row>
    <row r="206" spans="2:8" ht="12.75">
      <c r="B206" s="51"/>
      <c r="C206" s="34">
        <v>1</v>
      </c>
      <c r="D206" s="33" t="s">
        <v>208</v>
      </c>
      <c r="E206" s="35" t="s">
        <v>79</v>
      </c>
      <c r="F206" s="35">
        <v>1</v>
      </c>
      <c r="G206" s="127">
        <v>0</v>
      </c>
      <c r="H206" s="127">
        <f>F206*G206</f>
        <v>0</v>
      </c>
    </row>
    <row r="207" spans="2:9" ht="12.75">
      <c r="B207" s="44"/>
      <c r="C207" s="10"/>
      <c r="D207" s="33"/>
      <c r="E207" s="35"/>
      <c r="F207" s="20"/>
      <c r="I207" s="129">
        <f>SUM(H98:H206)</f>
        <v>0</v>
      </c>
    </row>
    <row r="208" spans="2:6" ht="12.75">
      <c r="B208" s="44"/>
      <c r="C208" s="10"/>
      <c r="D208" s="33"/>
      <c r="E208" s="35"/>
      <c r="F208" s="20"/>
    </row>
    <row r="209" spans="2:6" ht="27.75" customHeight="1">
      <c r="B209" s="50" t="s">
        <v>209</v>
      </c>
      <c r="C209" s="171" t="s">
        <v>215</v>
      </c>
      <c r="D209" s="171"/>
      <c r="E209" s="171"/>
      <c r="F209" s="171"/>
    </row>
    <row r="210" spans="2:6" ht="12.75">
      <c r="B210" s="44"/>
      <c r="C210" s="10"/>
      <c r="D210" s="10"/>
      <c r="E210" s="29"/>
      <c r="F210" s="29"/>
    </row>
    <row r="211" spans="2:8" ht="12.75">
      <c r="B211" s="44"/>
      <c r="C211" s="10">
        <v>1</v>
      </c>
      <c r="D211" s="33" t="s">
        <v>211</v>
      </c>
      <c r="E211" s="35"/>
      <c r="F211" s="20">
        <v>1</v>
      </c>
      <c r="G211" s="130">
        <f>I207*0.1</f>
        <v>0</v>
      </c>
      <c r="H211" s="127">
        <f>F211*G211</f>
        <v>0</v>
      </c>
    </row>
    <row r="212" spans="2:6" ht="12.75">
      <c r="B212" s="44"/>
      <c r="C212" s="10"/>
      <c r="D212" s="10"/>
      <c r="E212" s="29"/>
      <c r="F212" s="29"/>
    </row>
    <row r="213" spans="2:12" ht="13.5" thickBot="1">
      <c r="B213" s="17"/>
      <c r="C213" s="18"/>
      <c r="D213" s="17"/>
      <c r="E213" s="19"/>
      <c r="F213" s="128"/>
      <c r="G213" s="128"/>
      <c r="H213" s="128"/>
      <c r="I213" s="128"/>
      <c r="J213" s="52"/>
      <c r="K213" s="52"/>
      <c r="L213" s="52"/>
    </row>
    <row r="214" spans="2:12" ht="12.75">
      <c r="B214" s="7"/>
      <c r="C214" s="10"/>
      <c r="D214" s="7"/>
      <c r="E214" s="15"/>
      <c r="F214" s="40"/>
      <c r="G214" s="40"/>
      <c r="H214" s="127"/>
      <c r="J214" s="52"/>
      <c r="K214" s="52"/>
      <c r="L214" s="52"/>
    </row>
    <row r="215" spans="2:12" ht="12.75">
      <c r="B215" s="7"/>
      <c r="C215" s="10"/>
      <c r="D215" s="7"/>
      <c r="E215" s="15"/>
      <c r="F215" s="40" t="s">
        <v>512</v>
      </c>
      <c r="G215" s="127"/>
      <c r="H215" s="127">
        <f>SUM(H6:H213)</f>
        <v>0</v>
      </c>
      <c r="I215" s="127"/>
      <c r="J215" s="52"/>
      <c r="K215" s="131"/>
      <c r="L215" s="132"/>
    </row>
    <row r="216" spans="2:12" ht="12.75">
      <c r="B216" s="7"/>
      <c r="C216" s="10"/>
      <c r="D216" s="7"/>
      <c r="E216" s="15"/>
      <c r="F216" s="40" t="s">
        <v>513</v>
      </c>
      <c r="G216" s="127"/>
      <c r="H216" s="127">
        <f>H215*0.22</f>
        <v>0</v>
      </c>
      <c r="I216" s="127"/>
      <c r="J216" s="52"/>
      <c r="K216" s="131"/>
      <c r="L216" s="132"/>
    </row>
    <row r="217" spans="2:12" ht="12.75">
      <c r="B217" s="7"/>
      <c r="C217" s="10"/>
      <c r="D217" s="7"/>
      <c r="E217" s="15"/>
      <c r="F217" s="40" t="s">
        <v>514</v>
      </c>
      <c r="H217" s="127">
        <f>H215*1.22</f>
        <v>0</v>
      </c>
      <c r="I217" s="127"/>
      <c r="J217" s="52"/>
      <c r="K217" s="131"/>
      <c r="L217" s="132"/>
    </row>
    <row r="218" spans="2:6" ht="12.75">
      <c r="B218" s="28"/>
      <c r="C218" s="52"/>
      <c r="D218" s="52"/>
      <c r="E218" s="52"/>
      <c r="F218" s="52"/>
    </row>
    <row r="219" spans="2:6" ht="12.75">
      <c r="B219" s="28"/>
      <c r="C219" s="53"/>
      <c r="D219" s="52"/>
      <c r="E219" s="52"/>
      <c r="F219" s="52"/>
    </row>
    <row r="220" spans="2:6" ht="12.75">
      <c r="B220" s="28"/>
      <c r="C220" s="52"/>
      <c r="D220" s="52"/>
      <c r="E220" s="52"/>
      <c r="F220" s="52"/>
    </row>
    <row r="221" spans="2:6" ht="12.75">
      <c r="B221" s="28"/>
      <c r="C221" s="52"/>
      <c r="D221" s="52"/>
      <c r="E221" s="52"/>
      <c r="F221" s="52"/>
    </row>
    <row r="222" spans="2:6" ht="12.75">
      <c r="B222" s="28"/>
      <c r="C222" s="52"/>
      <c r="D222" s="52"/>
      <c r="E222" s="52"/>
      <c r="F222" s="52"/>
    </row>
    <row r="223" spans="2:6" ht="12.75">
      <c r="B223" s="28"/>
      <c r="C223" s="52"/>
      <c r="D223" s="52"/>
      <c r="E223" s="52"/>
      <c r="F223" s="52"/>
    </row>
    <row r="224" spans="2:6" ht="12.75">
      <c r="B224" s="28"/>
      <c r="C224" s="52"/>
      <c r="D224" s="52"/>
      <c r="E224" s="52"/>
      <c r="F224" s="52"/>
    </row>
    <row r="225" spans="2:6" ht="12.75">
      <c r="B225" s="28"/>
      <c r="C225" s="52"/>
      <c r="D225" s="52"/>
      <c r="E225" s="52"/>
      <c r="F225" s="52"/>
    </row>
    <row r="226" spans="2:6" ht="12.75">
      <c r="B226" s="28"/>
      <c r="C226" s="52"/>
      <c r="D226" s="52"/>
      <c r="E226" s="52"/>
      <c r="F226" s="52"/>
    </row>
    <row r="227" spans="2:6" ht="12.75">
      <c r="B227" s="28"/>
      <c r="C227" s="52"/>
      <c r="D227" s="52"/>
      <c r="E227" s="52"/>
      <c r="F227" s="52"/>
    </row>
    <row r="228" spans="2:6" ht="12.75">
      <c r="B228" s="28"/>
      <c r="C228" s="52"/>
      <c r="D228" s="52"/>
      <c r="E228" s="52"/>
      <c r="F228" s="52"/>
    </row>
    <row r="229" spans="2:6" ht="12.75">
      <c r="B229" s="28"/>
      <c r="C229" s="52"/>
      <c r="D229" s="52"/>
      <c r="E229" s="52"/>
      <c r="F229" s="52"/>
    </row>
    <row r="230" spans="2:6" ht="12.75">
      <c r="B230" s="28"/>
      <c r="C230" s="52"/>
      <c r="D230" s="52"/>
      <c r="E230" s="52"/>
      <c r="F230" s="52"/>
    </row>
    <row r="231" spans="2:6" ht="12.75">
      <c r="B231" s="28"/>
      <c r="C231" s="52"/>
      <c r="D231" s="52"/>
      <c r="E231" s="52"/>
      <c r="F231" s="52"/>
    </row>
    <row r="232" spans="2:6" ht="12.75">
      <c r="B232" s="28"/>
      <c r="C232" s="52"/>
      <c r="D232" s="52"/>
      <c r="E232" s="52"/>
      <c r="F232" s="52"/>
    </row>
    <row r="233" spans="2:6" ht="12.75">
      <c r="B233" s="28"/>
      <c r="C233" s="52"/>
      <c r="D233" s="52"/>
      <c r="E233" s="52"/>
      <c r="F233" s="52"/>
    </row>
    <row r="234" spans="2:6" ht="12.75">
      <c r="B234" s="28"/>
      <c r="C234" s="52"/>
      <c r="D234" s="52"/>
      <c r="E234" s="52"/>
      <c r="F234" s="52"/>
    </row>
    <row r="235" spans="2:6" ht="12.75">
      <c r="B235" s="28"/>
      <c r="C235" s="52"/>
      <c r="D235" s="52"/>
      <c r="E235" s="52"/>
      <c r="F235" s="52"/>
    </row>
    <row r="236" spans="2:6" ht="12.75">
      <c r="B236" s="28"/>
      <c r="C236" s="52"/>
      <c r="D236" s="52"/>
      <c r="E236" s="52"/>
      <c r="F236" s="52"/>
    </row>
    <row r="237" spans="2:6" ht="12.75">
      <c r="B237" s="28"/>
      <c r="C237" s="52"/>
      <c r="D237" s="52"/>
      <c r="E237" s="52"/>
      <c r="F237" s="52"/>
    </row>
    <row r="238" spans="2:6" ht="12.75">
      <c r="B238" s="28"/>
      <c r="C238" s="52"/>
      <c r="D238" s="52"/>
      <c r="E238" s="52"/>
      <c r="F238" s="52"/>
    </row>
    <row r="239" spans="2:6" ht="12.75">
      <c r="B239" s="28"/>
      <c r="C239" s="52"/>
      <c r="D239" s="52"/>
      <c r="E239" s="52"/>
      <c r="F239" s="52"/>
    </row>
  </sheetData>
  <sheetProtection/>
  <mergeCells count="58">
    <mergeCell ref="C9:D9"/>
    <mergeCell ref="C17:F17"/>
    <mergeCell ref="C22:D22"/>
    <mergeCell ref="C27:D27"/>
    <mergeCell ref="C58:D58"/>
    <mergeCell ref="C63:D63"/>
    <mergeCell ref="C68:D68"/>
    <mergeCell ref="C33:D33"/>
    <mergeCell ref="C38:D38"/>
    <mergeCell ref="C43:D43"/>
    <mergeCell ref="C48:D48"/>
    <mergeCell ref="C53:D53"/>
    <mergeCell ref="B1:H1"/>
    <mergeCell ref="E150:F150"/>
    <mergeCell ref="C154:D154"/>
    <mergeCell ref="E154:F154"/>
    <mergeCell ref="C158:D158"/>
    <mergeCell ref="C88:D88"/>
    <mergeCell ref="C4:D4"/>
    <mergeCell ref="B31:D31"/>
    <mergeCell ref="B6:F6"/>
    <mergeCell ref="B7:F7"/>
    <mergeCell ref="C150:D150"/>
    <mergeCell ref="C174:D174"/>
    <mergeCell ref="E174:F174"/>
    <mergeCell ref="C178:D178"/>
    <mergeCell ref="E178:F178"/>
    <mergeCell ref="B2:H2"/>
    <mergeCell ref="C73:D73"/>
    <mergeCell ref="C78:D78"/>
    <mergeCell ref="C83:D83"/>
    <mergeCell ref="C93:F93"/>
    <mergeCell ref="C96:D96"/>
    <mergeCell ref="C101:D101"/>
    <mergeCell ref="C106:D106"/>
    <mergeCell ref="C113:D113"/>
    <mergeCell ref="E113:F113"/>
    <mergeCell ref="C124:D124"/>
    <mergeCell ref="E124:F124"/>
    <mergeCell ref="C198:D198"/>
    <mergeCell ref="E198:F198"/>
    <mergeCell ref="E158:F158"/>
    <mergeCell ref="C162:D162"/>
    <mergeCell ref="E162:F162"/>
    <mergeCell ref="C166:D166"/>
    <mergeCell ref="E166:F166"/>
    <mergeCell ref="C170:D170"/>
    <mergeCell ref="E170:F170"/>
    <mergeCell ref="C203:D203"/>
    <mergeCell ref="E203:F203"/>
    <mergeCell ref="C209:D209"/>
    <mergeCell ref="E209:F209"/>
    <mergeCell ref="C182:D182"/>
    <mergeCell ref="E182:F182"/>
    <mergeCell ref="C186:D186"/>
    <mergeCell ref="E186:F186"/>
    <mergeCell ref="C193:D193"/>
    <mergeCell ref="E193:F193"/>
  </mergeCells>
  <printOptions/>
  <pageMargins left="0.75" right="0.75" top="1" bottom="1" header="0.5" footer="0.5"/>
  <pageSetup horizontalDpi="600" verticalDpi="600" orientation="portrait" paperSize="9" scale="66" r:id="rId1"/>
  <rowBreaks count="2" manualBreakCount="2">
    <brk id="76" max="255" man="1"/>
    <brk id="1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209"/>
  <sheetViews>
    <sheetView zoomScalePageLayoutView="0" workbookViewId="0" topLeftCell="A1">
      <pane ySplit="4" topLeftCell="A186" activePane="bottomLeft" state="frozen"/>
      <selection pane="topLeft" activeCell="A1" sqref="A1"/>
      <selection pane="bottomLeft" activeCell="F72" sqref="F72"/>
    </sheetView>
  </sheetViews>
  <sheetFormatPr defaultColWidth="9.140625" defaultRowHeight="12.75"/>
  <cols>
    <col min="3" max="3" width="9.28125" style="0" customWidth="1"/>
    <col min="4" max="4" width="30.8515625" style="0" customWidth="1"/>
    <col min="7" max="7" width="13.140625" style="0" customWidth="1"/>
  </cols>
  <sheetData>
    <row r="1" spans="2:6" ht="18">
      <c r="B1" s="186" t="s">
        <v>242</v>
      </c>
      <c r="C1" s="186"/>
      <c r="D1" s="186"/>
      <c r="E1" s="186"/>
      <c r="F1" s="186"/>
    </row>
    <row r="2" spans="2:6" ht="18">
      <c r="B2" s="187" t="s">
        <v>243</v>
      </c>
      <c r="C2" s="187"/>
      <c r="D2" s="187"/>
      <c r="E2" s="187"/>
      <c r="F2" s="187"/>
    </row>
    <row r="3" spans="2:8" ht="18">
      <c r="B3" s="58"/>
      <c r="C3" s="58"/>
      <c r="D3" s="58"/>
      <c r="E3" s="58"/>
      <c r="F3" s="58"/>
      <c r="G3" s="59"/>
      <c r="H3" s="59"/>
    </row>
    <row r="4" spans="2:8" ht="15" thickBot="1">
      <c r="B4" s="56" t="s">
        <v>3</v>
      </c>
      <c r="C4" s="177" t="s">
        <v>1</v>
      </c>
      <c r="D4" s="178"/>
      <c r="E4" s="56" t="s">
        <v>2</v>
      </c>
      <c r="F4" s="57" t="s">
        <v>0</v>
      </c>
      <c r="G4" s="146" t="s">
        <v>245</v>
      </c>
      <c r="H4" s="146" t="s">
        <v>72</v>
      </c>
    </row>
    <row r="5" spans="2:6" ht="14.25">
      <c r="B5" s="65"/>
      <c r="C5" s="66"/>
      <c r="D5" s="66"/>
      <c r="E5" s="65"/>
      <c r="F5" s="67"/>
    </row>
    <row r="6" spans="2:5" ht="15.75">
      <c r="B6" s="179" t="s">
        <v>213</v>
      </c>
      <c r="C6" s="179"/>
      <c r="D6" s="179"/>
      <c r="E6" s="179"/>
    </row>
    <row r="7" spans="2:8" s="59" customFormat="1" ht="15.75">
      <c r="B7" s="179" t="s">
        <v>212</v>
      </c>
      <c r="C7" s="179"/>
      <c r="D7" s="179"/>
      <c r="E7" s="179"/>
      <c r="F7"/>
      <c r="G7"/>
      <c r="H7"/>
    </row>
    <row r="8" spans="2:3" ht="24" customHeight="1">
      <c r="B8" s="22"/>
      <c r="C8" s="23"/>
    </row>
    <row r="9" ht="12.75">
      <c r="B9" s="22"/>
    </row>
    <row r="10" spans="2:6" ht="27" customHeight="1">
      <c r="B10" s="24" t="s">
        <v>73</v>
      </c>
      <c r="C10" s="171" t="s">
        <v>74</v>
      </c>
      <c r="D10" s="171"/>
      <c r="E10" s="26"/>
      <c r="F10" s="27"/>
    </row>
    <row r="11" spans="2:8" ht="12.75">
      <c r="B11" s="28"/>
      <c r="C11" s="10"/>
      <c r="D11" s="10"/>
      <c r="E11" s="26"/>
      <c r="F11" s="27"/>
      <c r="G11" s="127"/>
      <c r="H11" s="127"/>
    </row>
    <row r="12" spans="2:8" ht="12.75">
      <c r="B12" s="28"/>
      <c r="C12" s="20">
        <v>1</v>
      </c>
      <c r="D12" s="10" t="s">
        <v>75</v>
      </c>
      <c r="E12" s="10" t="s">
        <v>76</v>
      </c>
      <c r="F12" s="30">
        <v>300</v>
      </c>
      <c r="G12" s="127">
        <v>0</v>
      </c>
      <c r="H12" s="127">
        <f>F12*G12</f>
        <v>0</v>
      </c>
    </row>
    <row r="13" spans="2:6" ht="12.75">
      <c r="B13" s="28"/>
      <c r="C13" s="20"/>
      <c r="D13" s="33"/>
      <c r="E13" s="32"/>
      <c r="F13" s="31"/>
    </row>
    <row r="14" spans="2:6" ht="12.75">
      <c r="B14" s="36" t="s">
        <v>77</v>
      </c>
      <c r="C14" s="171" t="s">
        <v>81</v>
      </c>
      <c r="D14" s="171"/>
      <c r="E14" s="32"/>
      <c r="F14" s="31"/>
    </row>
    <row r="15" spans="2:8" ht="12.75">
      <c r="B15" s="28"/>
      <c r="C15" s="20">
        <v>1</v>
      </c>
      <c r="D15" s="33" t="s">
        <v>82</v>
      </c>
      <c r="E15" s="34" t="s">
        <v>79</v>
      </c>
      <c r="F15" s="30">
        <v>16</v>
      </c>
      <c r="G15" s="127">
        <v>0</v>
      </c>
      <c r="H15" s="127">
        <f>F15*G15</f>
        <v>0</v>
      </c>
    </row>
    <row r="16" spans="2:6" ht="12.75">
      <c r="B16" s="28"/>
      <c r="C16" s="10"/>
      <c r="D16" s="33"/>
      <c r="E16" s="26"/>
      <c r="F16" s="27"/>
    </row>
    <row r="17" spans="2:8" ht="12.75">
      <c r="B17" s="28"/>
      <c r="C17" s="10"/>
      <c r="D17" s="33"/>
      <c r="E17" s="26"/>
      <c r="F17" s="27"/>
      <c r="G17" s="127"/>
      <c r="H17" s="127"/>
    </row>
    <row r="18" spans="2:6" ht="30.75" customHeight="1">
      <c r="B18" s="36" t="s">
        <v>80</v>
      </c>
      <c r="C18" s="171" t="s">
        <v>528</v>
      </c>
      <c r="D18" s="171"/>
      <c r="E18" s="29"/>
      <c r="F18" s="29"/>
    </row>
    <row r="19" spans="2:8" ht="12.75" customHeight="1">
      <c r="B19" s="28"/>
      <c r="C19" s="20">
        <v>1</v>
      </c>
      <c r="D19" s="34" t="s">
        <v>78</v>
      </c>
      <c r="E19" s="34" t="s">
        <v>79</v>
      </c>
      <c r="F19" s="30">
        <v>1</v>
      </c>
      <c r="G19" s="127">
        <v>0</v>
      </c>
      <c r="H19" s="127">
        <f>F19*G19</f>
        <v>0</v>
      </c>
    </row>
    <row r="20" ht="12.75">
      <c r="B20" s="22"/>
    </row>
    <row r="21" spans="2:8" ht="26.25" customHeight="1">
      <c r="B21" s="37" t="s">
        <v>83</v>
      </c>
      <c r="C21" s="171" t="s">
        <v>86</v>
      </c>
      <c r="D21" s="171"/>
      <c r="G21" s="127"/>
      <c r="H21" s="127"/>
    </row>
    <row r="22" ht="12.75">
      <c r="B22" s="22"/>
    </row>
    <row r="23" spans="2:8" ht="12.75">
      <c r="B23" s="22"/>
      <c r="C23" s="39">
        <v>1</v>
      </c>
      <c r="D23" t="s">
        <v>87</v>
      </c>
      <c r="E23" t="s">
        <v>88</v>
      </c>
      <c r="F23">
        <v>2</v>
      </c>
      <c r="G23" s="127">
        <v>0</v>
      </c>
      <c r="H23" s="127">
        <f>F23*G23</f>
        <v>0</v>
      </c>
    </row>
    <row r="24" spans="2:3" ht="12.75">
      <c r="B24" s="22"/>
      <c r="C24" s="39"/>
    </row>
    <row r="25" spans="2:4" ht="26.25" customHeight="1">
      <c r="B25" s="37" t="s">
        <v>84</v>
      </c>
      <c r="C25" s="171" t="s">
        <v>89</v>
      </c>
      <c r="D25" s="171"/>
    </row>
    <row r="26" spans="2:8" ht="12.75">
      <c r="B26" s="22"/>
      <c r="G26" s="127"/>
      <c r="H26" s="127"/>
    </row>
    <row r="27" spans="2:8" ht="12.75" customHeight="1">
      <c r="B27" s="22"/>
      <c r="C27" s="39">
        <v>1</v>
      </c>
      <c r="D27" s="40" t="s">
        <v>216</v>
      </c>
      <c r="E27" t="s">
        <v>91</v>
      </c>
      <c r="F27">
        <v>26</v>
      </c>
      <c r="G27" s="127">
        <v>0</v>
      </c>
      <c r="H27" s="127">
        <f>F27*G27</f>
        <v>0</v>
      </c>
    </row>
    <row r="28" ht="12.75">
      <c r="B28" s="22"/>
    </row>
    <row r="29" ht="12.75">
      <c r="B29" s="22"/>
    </row>
    <row r="30" ht="12.75" customHeight="1">
      <c r="B30" s="22"/>
    </row>
    <row r="31" spans="2:5" ht="15.75">
      <c r="B31" s="179" t="s">
        <v>239</v>
      </c>
      <c r="C31" s="179"/>
      <c r="D31" s="179"/>
      <c r="E31" s="179"/>
    </row>
    <row r="32" ht="12.75" customHeight="1">
      <c r="B32" s="22"/>
    </row>
    <row r="33" spans="2:8" ht="12.75">
      <c r="B33" s="22"/>
      <c r="G33" s="127"/>
      <c r="H33" s="127"/>
    </row>
    <row r="34" spans="2:8" ht="70.5" customHeight="1">
      <c r="B34" s="37" t="s">
        <v>92</v>
      </c>
      <c r="C34" s="171" t="s">
        <v>93</v>
      </c>
      <c r="D34" s="171"/>
      <c r="G34" s="127"/>
      <c r="H34" s="127"/>
    </row>
    <row r="35" ht="12.75">
      <c r="B35" s="22"/>
    </row>
    <row r="36" spans="2:8" ht="12.75">
      <c r="B36" s="22"/>
      <c r="C36" s="39">
        <v>1</v>
      </c>
      <c r="D36" s="40" t="s">
        <v>541</v>
      </c>
      <c r="E36" t="s">
        <v>91</v>
      </c>
      <c r="F36">
        <v>96</v>
      </c>
      <c r="G36" s="127">
        <v>0</v>
      </c>
      <c r="H36" s="127">
        <f>F36*G36</f>
        <v>0</v>
      </c>
    </row>
    <row r="37" spans="2:8" ht="12.75" customHeight="1">
      <c r="B37" s="22"/>
      <c r="C37" s="39">
        <v>2</v>
      </c>
      <c r="D37" s="40" t="s">
        <v>542</v>
      </c>
      <c r="E37" t="s">
        <v>91</v>
      </c>
      <c r="F37">
        <v>144</v>
      </c>
      <c r="G37" s="127">
        <v>0</v>
      </c>
      <c r="H37" s="127">
        <f>F37*G37</f>
        <v>0</v>
      </c>
    </row>
    <row r="38" spans="2:8" ht="12.75">
      <c r="B38" s="22"/>
      <c r="C38" s="39"/>
      <c r="G38" s="127"/>
      <c r="H38" s="127"/>
    </row>
    <row r="39" spans="2:3" ht="12.75" customHeight="1">
      <c r="B39" s="22"/>
      <c r="C39" s="39"/>
    </row>
    <row r="40" spans="2:4" ht="37.5" customHeight="1">
      <c r="B40" s="37" t="s">
        <v>94</v>
      </c>
      <c r="C40" s="171" t="s">
        <v>95</v>
      </c>
      <c r="D40" s="171"/>
    </row>
    <row r="41" spans="2:3" ht="12.75">
      <c r="B41" s="22"/>
      <c r="C41" s="39"/>
    </row>
    <row r="42" spans="2:8" ht="12.75" customHeight="1">
      <c r="B42" s="22"/>
      <c r="C42" s="39">
        <v>1</v>
      </c>
      <c r="D42" t="s">
        <v>96</v>
      </c>
      <c r="E42" t="s">
        <v>91</v>
      </c>
      <c r="F42">
        <v>30</v>
      </c>
      <c r="G42" s="127">
        <v>0</v>
      </c>
      <c r="H42" s="127">
        <f>F42*G42</f>
        <v>0</v>
      </c>
    </row>
    <row r="43" spans="2:8" ht="12.75">
      <c r="B43" s="22"/>
      <c r="C43" s="39"/>
      <c r="G43" s="127"/>
      <c r="H43" s="127"/>
    </row>
    <row r="44" spans="2:3" ht="12.75" customHeight="1">
      <c r="B44" s="22"/>
      <c r="C44" s="39"/>
    </row>
    <row r="45" spans="2:4" ht="28.5" customHeight="1">
      <c r="B45" s="37" t="s">
        <v>97</v>
      </c>
      <c r="C45" s="171" t="s">
        <v>98</v>
      </c>
      <c r="D45" s="171"/>
    </row>
    <row r="46" spans="2:4" ht="12.75">
      <c r="B46" s="22"/>
      <c r="C46" s="10"/>
      <c r="D46" s="29"/>
    </row>
    <row r="47" spans="2:8" ht="12.75" customHeight="1">
      <c r="B47" s="22"/>
      <c r="C47" s="10">
        <v>1</v>
      </c>
      <c r="D47" s="34" t="s">
        <v>217</v>
      </c>
      <c r="E47" t="s">
        <v>91</v>
      </c>
      <c r="F47">
        <v>78</v>
      </c>
      <c r="G47" s="127">
        <v>0</v>
      </c>
      <c r="H47" s="127">
        <f>F47*G47</f>
        <v>0</v>
      </c>
    </row>
    <row r="48" spans="2:8" ht="12.75">
      <c r="B48" s="22"/>
      <c r="C48" s="10"/>
      <c r="D48" s="34"/>
      <c r="G48" s="127"/>
      <c r="H48" s="127"/>
    </row>
    <row r="49" spans="2:4" ht="12.75" customHeight="1">
      <c r="B49" s="22"/>
      <c r="C49" s="10"/>
      <c r="D49" s="34"/>
    </row>
    <row r="50" spans="2:4" ht="12.75" customHeight="1">
      <c r="B50" s="37" t="s">
        <v>100</v>
      </c>
      <c r="C50" s="171" t="s">
        <v>101</v>
      </c>
      <c r="D50" s="171"/>
    </row>
    <row r="51" spans="2:4" ht="12.75">
      <c r="B51" s="22"/>
      <c r="C51" s="10"/>
      <c r="D51" s="29"/>
    </row>
    <row r="52" spans="2:8" ht="12.75" customHeight="1">
      <c r="B52" s="22"/>
      <c r="C52" s="10">
        <v>1</v>
      </c>
      <c r="D52" s="41" t="s">
        <v>543</v>
      </c>
      <c r="E52" t="s">
        <v>85</v>
      </c>
      <c r="F52">
        <v>180</v>
      </c>
      <c r="G52" s="127">
        <v>0</v>
      </c>
      <c r="H52" s="127">
        <f>F52*G52</f>
        <v>0</v>
      </c>
    </row>
    <row r="53" spans="2:8" ht="12.75">
      <c r="B53" s="22"/>
      <c r="C53" s="10"/>
      <c r="D53" s="41"/>
      <c r="G53" s="127"/>
      <c r="H53" s="127"/>
    </row>
    <row r="54" spans="2:4" ht="12.75" customHeight="1">
      <c r="B54" s="22"/>
      <c r="C54" s="10"/>
      <c r="D54" s="29"/>
    </row>
    <row r="55" spans="2:4" ht="44.25" customHeight="1">
      <c r="B55" s="37" t="s">
        <v>102</v>
      </c>
      <c r="C55" s="171" t="s">
        <v>103</v>
      </c>
      <c r="D55" s="171"/>
    </row>
    <row r="56" spans="2:4" ht="12.75">
      <c r="B56" s="22"/>
      <c r="C56" s="10"/>
      <c r="D56" s="29"/>
    </row>
    <row r="57" spans="2:8" ht="12.75">
      <c r="B57" s="22"/>
      <c r="C57" s="10">
        <v>1</v>
      </c>
      <c r="D57" s="34" t="s">
        <v>544</v>
      </c>
      <c r="E57" t="s">
        <v>91</v>
      </c>
      <c r="F57">
        <v>18</v>
      </c>
      <c r="G57" s="127">
        <v>0</v>
      </c>
      <c r="H57" s="127">
        <f>F57*G57</f>
        <v>0</v>
      </c>
    </row>
    <row r="58" spans="2:8" ht="12.75" customHeight="1">
      <c r="B58" s="22"/>
      <c r="C58" s="10"/>
      <c r="D58" s="34"/>
      <c r="G58" s="127"/>
      <c r="H58" s="127"/>
    </row>
    <row r="59" spans="2:4" ht="12.75">
      <c r="B59" s="22"/>
      <c r="C59" s="29"/>
      <c r="D59" s="29"/>
    </row>
    <row r="60" spans="2:4" ht="57.75" customHeight="1">
      <c r="B60" s="37" t="s">
        <v>104</v>
      </c>
      <c r="C60" s="171" t="s">
        <v>105</v>
      </c>
      <c r="D60" s="171"/>
    </row>
    <row r="61" spans="2:4" ht="12.75">
      <c r="B61" s="22"/>
      <c r="C61" s="29"/>
      <c r="D61" s="29"/>
    </row>
    <row r="62" spans="2:8" ht="12.75">
      <c r="B62" s="22"/>
      <c r="C62" s="10">
        <v>1</v>
      </c>
      <c r="D62" s="34" t="s">
        <v>545</v>
      </c>
      <c r="E62" t="s">
        <v>91</v>
      </c>
      <c r="F62">
        <v>54</v>
      </c>
      <c r="G62" s="127">
        <v>0</v>
      </c>
      <c r="H62" s="127">
        <f>F62*G62</f>
        <v>0</v>
      </c>
    </row>
    <row r="63" spans="2:8" ht="12.75">
      <c r="B63" s="22"/>
      <c r="C63" s="10"/>
      <c r="D63" s="29"/>
      <c r="G63" s="127"/>
      <c r="H63" s="127"/>
    </row>
    <row r="64" spans="2:4" ht="41.25" customHeight="1">
      <c r="B64" s="37" t="s">
        <v>106</v>
      </c>
      <c r="C64" s="171" t="s">
        <v>107</v>
      </c>
      <c r="D64" s="171"/>
    </row>
    <row r="65" spans="2:4" ht="12.75">
      <c r="B65" s="22"/>
      <c r="C65" s="10"/>
      <c r="D65" s="29"/>
    </row>
    <row r="66" spans="2:8" ht="12.75">
      <c r="B66" s="22"/>
      <c r="C66" s="10">
        <v>1</v>
      </c>
      <c r="D66" s="34" t="s">
        <v>546</v>
      </c>
      <c r="E66" t="s">
        <v>91</v>
      </c>
      <c r="F66">
        <v>108</v>
      </c>
      <c r="G66" s="127">
        <v>0</v>
      </c>
      <c r="H66" s="127">
        <f>F66*G66</f>
        <v>0</v>
      </c>
    </row>
    <row r="67" spans="2:4" ht="12.75" customHeight="1">
      <c r="B67" s="22"/>
      <c r="C67" s="10"/>
      <c r="D67" s="34"/>
    </row>
    <row r="68" spans="2:8" ht="12.75">
      <c r="B68" s="22"/>
      <c r="C68" s="10"/>
      <c r="D68" s="29"/>
      <c r="G68" s="127"/>
      <c r="H68" s="127"/>
    </row>
    <row r="69" spans="2:8" ht="38.25" customHeight="1">
      <c r="B69" s="37" t="s">
        <v>108</v>
      </c>
      <c r="C69" s="171" t="s">
        <v>109</v>
      </c>
      <c r="D69" s="171"/>
      <c r="G69" s="127"/>
      <c r="H69" s="127"/>
    </row>
    <row r="70" spans="2:4" ht="12.75">
      <c r="B70" s="22"/>
      <c r="C70" s="10"/>
      <c r="D70" s="29"/>
    </row>
    <row r="71" spans="2:8" ht="12.75">
      <c r="B71" s="22"/>
      <c r="C71" s="10">
        <v>1</v>
      </c>
      <c r="D71" s="10" t="s">
        <v>110</v>
      </c>
      <c r="E71" t="s">
        <v>91</v>
      </c>
      <c r="F71">
        <v>138</v>
      </c>
      <c r="G71" s="127">
        <v>0</v>
      </c>
      <c r="H71" s="127">
        <f>F71*G71</f>
        <v>0</v>
      </c>
    </row>
    <row r="72" spans="2:4" ht="12.75">
      <c r="B72" s="22"/>
      <c r="C72" s="10"/>
      <c r="D72" s="29"/>
    </row>
    <row r="73" spans="2:8" ht="12.75">
      <c r="B73" s="22"/>
      <c r="C73" s="10"/>
      <c r="D73" s="29"/>
      <c r="G73" s="127"/>
      <c r="H73" s="127"/>
    </row>
    <row r="74" spans="2:4" ht="38.25" customHeight="1">
      <c r="B74" s="37" t="s">
        <v>111</v>
      </c>
      <c r="C74" s="171" t="s">
        <v>112</v>
      </c>
      <c r="D74" s="171"/>
    </row>
    <row r="75" spans="2:4" ht="12.75">
      <c r="B75" s="22"/>
      <c r="C75" s="10"/>
      <c r="D75" s="29"/>
    </row>
    <row r="76" spans="2:8" ht="12.75">
      <c r="B76" s="22"/>
      <c r="C76" s="10">
        <v>1</v>
      </c>
      <c r="D76" s="41" t="s">
        <v>113</v>
      </c>
      <c r="E76" s="40" t="s">
        <v>79</v>
      </c>
      <c r="F76">
        <v>34</v>
      </c>
      <c r="G76" s="127">
        <v>0</v>
      </c>
      <c r="H76" s="127">
        <f>F76*G76</f>
        <v>0</v>
      </c>
    </row>
    <row r="77" spans="2:4" ht="12.75">
      <c r="B77" s="22"/>
      <c r="C77" s="10"/>
      <c r="D77" s="29"/>
    </row>
    <row r="78" spans="2:8" ht="12.75">
      <c r="B78" s="22"/>
      <c r="C78" s="10"/>
      <c r="D78" s="29"/>
      <c r="G78" s="127"/>
      <c r="H78" s="127"/>
    </row>
    <row r="79" spans="2:4" ht="18" customHeight="1">
      <c r="B79" s="37" t="s">
        <v>114</v>
      </c>
      <c r="C79" s="171" t="s">
        <v>115</v>
      </c>
      <c r="D79" s="171"/>
    </row>
    <row r="80" spans="2:4" ht="12.75">
      <c r="B80" s="22"/>
      <c r="C80" s="10"/>
      <c r="D80" s="29"/>
    </row>
    <row r="81" spans="2:8" ht="12.75">
      <c r="B81" s="22"/>
      <c r="C81" s="10">
        <v>1</v>
      </c>
      <c r="D81" s="29"/>
      <c r="E81" s="40" t="s">
        <v>79</v>
      </c>
      <c r="F81">
        <v>6</v>
      </c>
      <c r="G81" s="127">
        <v>0</v>
      </c>
      <c r="H81" s="127">
        <f>F81*G81</f>
        <v>0</v>
      </c>
    </row>
    <row r="82" spans="2:5" ht="12.75">
      <c r="B82" s="22"/>
      <c r="C82" s="10"/>
      <c r="D82" s="29"/>
      <c r="E82" s="40"/>
    </row>
    <row r="83" spans="2:8" ht="12.75">
      <c r="B83" s="22"/>
      <c r="C83" s="10"/>
      <c r="D83" s="29"/>
      <c r="E83" s="40"/>
      <c r="G83" s="127"/>
      <c r="H83" s="127"/>
    </row>
    <row r="84" spans="2:5" ht="19.5" customHeight="1">
      <c r="B84" s="37" t="s">
        <v>116</v>
      </c>
      <c r="C84" s="171" t="s">
        <v>120</v>
      </c>
      <c r="D84" s="171"/>
      <c r="E84" s="40"/>
    </row>
    <row r="85" spans="2:5" ht="12.75">
      <c r="B85" s="22"/>
      <c r="C85" s="10"/>
      <c r="D85" s="29"/>
      <c r="E85" s="40"/>
    </row>
    <row r="86" spans="2:8" ht="12.75">
      <c r="B86" s="22"/>
      <c r="C86" s="10">
        <v>1</v>
      </c>
      <c r="D86" s="29"/>
      <c r="E86" s="40" t="s">
        <v>76</v>
      </c>
      <c r="F86">
        <v>295</v>
      </c>
      <c r="G86" s="127">
        <v>0</v>
      </c>
      <c r="H86" s="127">
        <f>F86*G86</f>
        <v>0</v>
      </c>
    </row>
    <row r="87" spans="2:4" ht="12.75">
      <c r="B87" s="22"/>
      <c r="C87" s="10"/>
      <c r="D87" s="29"/>
    </row>
    <row r="88" spans="2:8" ht="15.75">
      <c r="B88" s="179" t="s">
        <v>240</v>
      </c>
      <c r="C88" s="179"/>
      <c r="D88" s="179"/>
      <c r="E88" s="179"/>
      <c r="G88" s="127"/>
      <c r="H88" s="127"/>
    </row>
    <row r="89" spans="2:4" ht="12.75">
      <c r="B89" s="22"/>
      <c r="C89" s="10"/>
      <c r="D89" s="29"/>
    </row>
    <row r="90" spans="2:4" ht="12.75">
      <c r="B90" s="22"/>
      <c r="C90" s="10"/>
      <c r="D90" s="29"/>
    </row>
    <row r="91" spans="2:4" ht="12.75" customHeight="1">
      <c r="B91" s="37" t="s">
        <v>121</v>
      </c>
      <c r="C91" s="185" t="s">
        <v>122</v>
      </c>
      <c r="D91" s="185"/>
    </row>
    <row r="92" spans="2:4" ht="12.75">
      <c r="B92" s="22"/>
      <c r="C92" s="10"/>
      <c r="D92" s="29"/>
    </row>
    <row r="93" spans="2:8" ht="16.5" customHeight="1">
      <c r="B93" s="22"/>
      <c r="C93" s="10">
        <v>1</v>
      </c>
      <c r="D93" s="29" t="s">
        <v>78</v>
      </c>
      <c r="E93" s="40" t="s">
        <v>79</v>
      </c>
      <c r="F93">
        <v>1</v>
      </c>
      <c r="G93" s="127">
        <v>0</v>
      </c>
      <c r="H93" s="127">
        <f>F93*G93</f>
        <v>0</v>
      </c>
    </row>
    <row r="94" spans="2:4" ht="12.75">
      <c r="B94" s="22"/>
      <c r="C94" s="10"/>
      <c r="D94" s="29"/>
    </row>
    <row r="95" spans="2:4" ht="12.75">
      <c r="B95" s="22"/>
      <c r="C95" s="10"/>
      <c r="D95" s="29"/>
    </row>
    <row r="96" spans="2:8" ht="12.75">
      <c r="B96" s="44"/>
      <c r="G96" s="127"/>
      <c r="H96" s="127"/>
    </row>
    <row r="97" spans="2:6" ht="15.75">
      <c r="B97" s="179" t="s">
        <v>241</v>
      </c>
      <c r="C97" s="179" t="s">
        <v>124</v>
      </c>
      <c r="D97" s="179"/>
      <c r="E97" s="179"/>
      <c r="F97" s="62"/>
    </row>
    <row r="98" spans="2:6" ht="12.75">
      <c r="B98" s="28"/>
      <c r="C98" s="39"/>
      <c r="E98" s="45"/>
      <c r="F98" s="45"/>
    </row>
    <row r="99" spans="2:6" ht="12.75">
      <c r="B99" s="28"/>
      <c r="C99" s="39"/>
      <c r="E99" s="45"/>
      <c r="F99" s="45"/>
    </row>
    <row r="100" spans="2:6" ht="72" customHeight="1">
      <c r="B100" s="46" t="s">
        <v>125</v>
      </c>
      <c r="C100" s="171" t="s">
        <v>218</v>
      </c>
      <c r="D100" s="171"/>
      <c r="E100" s="54"/>
      <c r="F100" s="54"/>
    </row>
    <row r="101" spans="2:8" ht="18.75" customHeight="1">
      <c r="B101" s="47"/>
      <c r="C101" s="48"/>
      <c r="D101" s="48"/>
      <c r="E101" s="43"/>
      <c r="F101" s="43"/>
      <c r="G101" s="127"/>
      <c r="H101" s="127"/>
    </row>
    <row r="102" spans="2:8" ht="12.75">
      <c r="B102" s="47"/>
      <c r="C102" s="43">
        <v>1</v>
      </c>
      <c r="D102" s="33" t="s">
        <v>219</v>
      </c>
      <c r="E102" s="43" t="s">
        <v>76</v>
      </c>
      <c r="F102" s="43">
        <v>295</v>
      </c>
      <c r="G102" s="127">
        <v>0</v>
      </c>
      <c r="H102" s="127">
        <f>F102*G102</f>
        <v>0</v>
      </c>
    </row>
    <row r="103" spans="2:6" ht="12.75">
      <c r="B103" s="47"/>
      <c r="C103" s="43"/>
      <c r="D103" s="33"/>
      <c r="E103" s="43"/>
      <c r="F103" s="43"/>
    </row>
    <row r="104" spans="2:8" s="39" customFormat="1" ht="40.5" customHeight="1">
      <c r="B104" s="63" t="s">
        <v>128</v>
      </c>
      <c r="C104" s="171" t="s">
        <v>220</v>
      </c>
      <c r="D104" s="171"/>
      <c r="E104" s="25"/>
      <c r="F104" s="25"/>
      <c r="G104"/>
      <c r="H104"/>
    </row>
    <row r="105" spans="2:6" ht="12.75">
      <c r="B105" s="47"/>
      <c r="C105" s="48"/>
      <c r="D105" s="48"/>
      <c r="E105" s="43"/>
      <c r="F105" s="43"/>
    </row>
    <row r="106" spans="2:8" ht="12.75">
      <c r="B106" s="47"/>
      <c r="C106" s="43">
        <v>1</v>
      </c>
      <c r="D106" s="33" t="s">
        <v>221</v>
      </c>
      <c r="E106" s="43" t="s">
        <v>76</v>
      </c>
      <c r="F106" s="43">
        <v>5</v>
      </c>
      <c r="G106" s="127">
        <v>0</v>
      </c>
      <c r="H106" s="127">
        <f>F106*G106</f>
        <v>0</v>
      </c>
    </row>
    <row r="107" spans="2:8" ht="12.75">
      <c r="B107" s="47"/>
      <c r="C107" s="43"/>
      <c r="D107" s="33"/>
      <c r="E107" s="43"/>
      <c r="F107" s="43"/>
      <c r="G107" s="127"/>
      <c r="H107" s="127"/>
    </row>
    <row r="108" spans="2:8" ht="44.25" customHeight="1">
      <c r="B108" s="47" t="s">
        <v>131</v>
      </c>
      <c r="C108" s="185" t="s">
        <v>222</v>
      </c>
      <c r="D108" s="185"/>
      <c r="E108" s="48"/>
      <c r="F108" s="48"/>
      <c r="G108" s="127"/>
      <c r="H108" s="127"/>
    </row>
    <row r="109" spans="2:6" ht="12.75">
      <c r="B109" s="47"/>
      <c r="C109" s="48"/>
      <c r="D109" s="48"/>
      <c r="E109" s="43"/>
      <c r="F109" s="43"/>
    </row>
    <row r="110" spans="2:8" ht="12.75">
      <c r="B110" s="47"/>
      <c r="C110" s="43">
        <v>1</v>
      </c>
      <c r="D110" s="33" t="s">
        <v>223</v>
      </c>
      <c r="E110" s="49" t="s">
        <v>79</v>
      </c>
      <c r="F110" s="43">
        <v>2</v>
      </c>
      <c r="G110" s="127">
        <v>0</v>
      </c>
      <c r="H110" s="127">
        <f>F110*G110</f>
        <v>0</v>
      </c>
    </row>
    <row r="111" spans="2:6" ht="12.75">
      <c r="B111" s="47"/>
      <c r="C111" s="43"/>
      <c r="D111" s="33"/>
      <c r="E111" s="49"/>
      <c r="F111" s="43"/>
    </row>
    <row r="112" spans="2:8" s="42" customFormat="1" ht="53.25" customHeight="1">
      <c r="B112" s="36" t="s">
        <v>136</v>
      </c>
      <c r="C112" s="188" t="s">
        <v>137</v>
      </c>
      <c r="D112" s="188"/>
      <c r="E112" s="54"/>
      <c r="F112" s="54"/>
      <c r="G112"/>
      <c r="H112"/>
    </row>
    <row r="113" spans="2:8" ht="12.75">
      <c r="B113" s="47"/>
      <c r="C113" s="43"/>
      <c r="D113" s="43"/>
      <c r="E113" s="43"/>
      <c r="F113" s="43"/>
      <c r="G113" s="127"/>
      <c r="H113" s="127"/>
    </row>
    <row r="114" spans="2:8" ht="26.25" customHeight="1">
      <c r="B114" s="47"/>
      <c r="C114" s="43">
        <v>1</v>
      </c>
      <c r="D114" s="33" t="s">
        <v>141</v>
      </c>
      <c r="E114" s="49" t="s">
        <v>79</v>
      </c>
      <c r="F114" s="43">
        <v>1</v>
      </c>
      <c r="G114" s="127">
        <v>0</v>
      </c>
      <c r="H114" s="127">
        <f>F114*G114</f>
        <v>0</v>
      </c>
    </row>
    <row r="115" spans="2:8" ht="12.75">
      <c r="B115" s="47"/>
      <c r="C115" s="43">
        <v>2</v>
      </c>
      <c r="D115" s="33" t="s">
        <v>224</v>
      </c>
      <c r="E115" s="49" t="s">
        <v>79</v>
      </c>
      <c r="F115" s="43">
        <v>5</v>
      </c>
      <c r="G115" s="127">
        <v>0</v>
      </c>
      <c r="H115" s="127">
        <f>F115*G115</f>
        <v>0</v>
      </c>
    </row>
    <row r="116" spans="2:8" ht="12.75">
      <c r="B116" s="47"/>
      <c r="C116" s="43">
        <v>3</v>
      </c>
      <c r="D116" s="33" t="s">
        <v>225</v>
      </c>
      <c r="E116" s="49" t="s">
        <v>79</v>
      </c>
      <c r="F116" s="43">
        <v>3</v>
      </c>
      <c r="G116" s="127">
        <v>0</v>
      </c>
      <c r="H116" s="127">
        <f>F116*G116</f>
        <v>0</v>
      </c>
    </row>
    <row r="117" spans="2:8" ht="12.75">
      <c r="B117" s="47"/>
      <c r="C117" s="43"/>
      <c r="D117" s="33"/>
      <c r="E117" s="49"/>
      <c r="F117" s="43"/>
      <c r="G117" s="127"/>
      <c r="H117" s="127"/>
    </row>
    <row r="118" spans="2:8" ht="81" customHeight="1">
      <c r="B118" s="50" t="s">
        <v>145</v>
      </c>
      <c r="C118" s="171" t="s">
        <v>146</v>
      </c>
      <c r="D118" s="171"/>
      <c r="E118" s="48"/>
      <c r="F118" s="48"/>
      <c r="G118" s="127"/>
      <c r="H118" s="127"/>
    </row>
    <row r="119" spans="2:8" ht="12.75">
      <c r="B119" s="47"/>
      <c r="C119" s="43"/>
      <c r="D119" s="43"/>
      <c r="E119" s="43"/>
      <c r="F119" s="43"/>
      <c r="G119" s="127"/>
      <c r="H119" s="127"/>
    </row>
    <row r="120" spans="2:8" ht="12.75">
      <c r="B120" s="47"/>
      <c r="C120" s="43">
        <v>1</v>
      </c>
      <c r="D120" s="33" t="s">
        <v>226</v>
      </c>
      <c r="E120" s="49" t="s">
        <v>79</v>
      </c>
      <c r="F120" s="43">
        <v>2</v>
      </c>
      <c r="G120" s="127">
        <v>0</v>
      </c>
      <c r="H120" s="127">
        <f aca="true" t="shared" si="0" ref="H120:H137">F120*G120</f>
        <v>0</v>
      </c>
    </row>
    <row r="121" spans="2:8" ht="17.25" customHeight="1">
      <c r="B121" s="47"/>
      <c r="C121" s="43">
        <v>2</v>
      </c>
      <c r="D121" s="33" t="s">
        <v>227</v>
      </c>
      <c r="E121" s="49" t="s">
        <v>79</v>
      </c>
      <c r="F121" s="43">
        <v>1</v>
      </c>
      <c r="G121" s="127">
        <v>0</v>
      </c>
      <c r="H121" s="127">
        <f t="shared" si="0"/>
        <v>0</v>
      </c>
    </row>
    <row r="122" spans="2:8" ht="12.75">
      <c r="B122" s="47"/>
      <c r="C122" s="43">
        <v>3</v>
      </c>
      <c r="D122" s="39" t="s">
        <v>151</v>
      </c>
      <c r="E122" s="49" t="s">
        <v>79</v>
      </c>
      <c r="F122" s="43">
        <v>2</v>
      </c>
      <c r="G122" s="127">
        <v>0</v>
      </c>
      <c r="H122" s="127">
        <f t="shared" si="0"/>
        <v>0</v>
      </c>
    </row>
    <row r="123" spans="2:8" ht="12.75">
      <c r="B123" s="47"/>
      <c r="C123" s="43">
        <v>4</v>
      </c>
      <c r="D123" s="39" t="s">
        <v>152</v>
      </c>
      <c r="E123" s="49" t="s">
        <v>79</v>
      </c>
      <c r="F123" s="43">
        <v>3</v>
      </c>
      <c r="G123" s="127">
        <v>0</v>
      </c>
      <c r="H123" s="127">
        <f t="shared" si="0"/>
        <v>0</v>
      </c>
    </row>
    <row r="124" spans="2:8" ht="12.75">
      <c r="B124" s="47"/>
      <c r="C124" s="43">
        <v>5</v>
      </c>
      <c r="D124" s="33" t="s">
        <v>153</v>
      </c>
      <c r="E124" s="49" t="s">
        <v>79</v>
      </c>
      <c r="F124" s="43">
        <v>3</v>
      </c>
      <c r="G124" s="127">
        <v>0</v>
      </c>
      <c r="H124" s="127">
        <f t="shared" si="0"/>
        <v>0</v>
      </c>
    </row>
    <row r="125" spans="2:8" ht="12.75">
      <c r="B125" s="28"/>
      <c r="C125" s="43">
        <v>6</v>
      </c>
      <c r="D125" s="39" t="s">
        <v>155</v>
      </c>
      <c r="E125" s="49" t="s">
        <v>79</v>
      </c>
      <c r="F125" s="43">
        <v>2</v>
      </c>
      <c r="G125" s="127">
        <v>0</v>
      </c>
      <c r="H125" s="127">
        <f t="shared" si="0"/>
        <v>0</v>
      </c>
    </row>
    <row r="126" spans="2:8" ht="12.75">
      <c r="B126" s="28"/>
      <c r="C126" s="43">
        <v>7</v>
      </c>
      <c r="D126" s="33" t="s">
        <v>157</v>
      </c>
      <c r="E126" s="49" t="s">
        <v>79</v>
      </c>
      <c r="F126" s="43">
        <v>2</v>
      </c>
      <c r="G126" s="127">
        <v>0</v>
      </c>
      <c r="H126" s="127">
        <f t="shared" si="0"/>
        <v>0</v>
      </c>
    </row>
    <row r="127" spans="2:8" ht="12.75">
      <c r="B127" s="28"/>
      <c r="C127" s="43">
        <v>8</v>
      </c>
      <c r="D127" s="33" t="s">
        <v>228</v>
      </c>
      <c r="E127" s="49" t="s">
        <v>79</v>
      </c>
      <c r="F127" s="43">
        <v>1</v>
      </c>
      <c r="G127" s="127">
        <v>0</v>
      </c>
      <c r="H127" s="127">
        <f t="shared" si="0"/>
        <v>0</v>
      </c>
    </row>
    <row r="128" spans="2:8" ht="17.25" customHeight="1">
      <c r="B128" s="28"/>
      <c r="C128" s="43">
        <v>9</v>
      </c>
      <c r="D128" s="33" t="s">
        <v>158</v>
      </c>
      <c r="E128" s="49" t="s">
        <v>79</v>
      </c>
      <c r="F128" s="43">
        <v>2</v>
      </c>
      <c r="G128" s="127">
        <v>0</v>
      </c>
      <c r="H128" s="127">
        <f t="shared" si="0"/>
        <v>0</v>
      </c>
    </row>
    <row r="129" spans="2:8" ht="12.75">
      <c r="B129" s="28"/>
      <c r="C129" s="43">
        <v>10</v>
      </c>
      <c r="D129" s="33" t="s">
        <v>229</v>
      </c>
      <c r="E129" s="49" t="s">
        <v>79</v>
      </c>
      <c r="F129" s="43">
        <v>1</v>
      </c>
      <c r="G129" s="127">
        <v>0</v>
      </c>
      <c r="H129" s="127">
        <f t="shared" si="0"/>
        <v>0</v>
      </c>
    </row>
    <row r="130" spans="2:8" ht="12.75">
      <c r="B130" s="28"/>
      <c r="C130" s="43">
        <v>11</v>
      </c>
      <c r="D130" s="33" t="s">
        <v>230</v>
      </c>
      <c r="E130" s="49" t="s">
        <v>79</v>
      </c>
      <c r="F130" s="43">
        <v>2</v>
      </c>
      <c r="G130" s="127">
        <v>0</v>
      </c>
      <c r="H130" s="127">
        <f t="shared" si="0"/>
        <v>0</v>
      </c>
    </row>
    <row r="131" spans="2:8" ht="12.75">
      <c r="B131" s="28"/>
      <c r="C131" s="43">
        <v>12</v>
      </c>
      <c r="D131" s="33" t="s">
        <v>231</v>
      </c>
      <c r="E131" s="49" t="s">
        <v>79</v>
      </c>
      <c r="F131" s="43">
        <v>1</v>
      </c>
      <c r="G131" s="127">
        <v>0</v>
      </c>
      <c r="H131" s="127">
        <f t="shared" si="0"/>
        <v>0</v>
      </c>
    </row>
    <row r="132" spans="2:8" ht="12.75">
      <c r="B132" s="28"/>
      <c r="C132" s="43">
        <v>13</v>
      </c>
      <c r="D132" s="33" t="s">
        <v>232</v>
      </c>
      <c r="E132" s="49" t="s">
        <v>79</v>
      </c>
      <c r="F132" s="43">
        <v>2</v>
      </c>
      <c r="G132" s="127">
        <v>0</v>
      </c>
      <c r="H132" s="127">
        <f t="shared" si="0"/>
        <v>0</v>
      </c>
    </row>
    <row r="133" spans="2:8" ht="15.75" customHeight="1">
      <c r="B133" s="28"/>
      <c r="C133" s="43">
        <v>14</v>
      </c>
      <c r="D133" s="33" t="s">
        <v>233</v>
      </c>
      <c r="E133" s="49" t="s">
        <v>79</v>
      </c>
      <c r="F133" s="43">
        <v>1</v>
      </c>
      <c r="G133" s="127">
        <v>0</v>
      </c>
      <c r="H133" s="127">
        <f t="shared" si="0"/>
        <v>0</v>
      </c>
    </row>
    <row r="134" spans="2:8" ht="12.75">
      <c r="B134" s="28"/>
      <c r="C134" s="43">
        <v>15</v>
      </c>
      <c r="D134" s="33" t="s">
        <v>234</v>
      </c>
      <c r="E134" s="49" t="s">
        <v>79</v>
      </c>
      <c r="F134" s="43">
        <v>1</v>
      </c>
      <c r="G134" s="127">
        <v>0</v>
      </c>
      <c r="H134" s="127">
        <f t="shared" si="0"/>
        <v>0</v>
      </c>
    </row>
    <row r="135" spans="2:8" ht="12.75">
      <c r="B135" s="28"/>
      <c r="C135" s="43">
        <v>16</v>
      </c>
      <c r="D135" s="33" t="s">
        <v>235</v>
      </c>
      <c r="E135" s="49" t="s">
        <v>79</v>
      </c>
      <c r="F135" s="43">
        <v>1</v>
      </c>
      <c r="G135" s="127">
        <v>0</v>
      </c>
      <c r="H135" s="127">
        <f t="shared" si="0"/>
        <v>0</v>
      </c>
    </row>
    <row r="136" spans="2:8" ht="12.75">
      <c r="B136" s="28"/>
      <c r="C136" s="43">
        <v>17</v>
      </c>
      <c r="D136" s="39" t="s">
        <v>166</v>
      </c>
      <c r="E136" s="43" t="s">
        <v>79</v>
      </c>
      <c r="F136" s="43">
        <v>3</v>
      </c>
      <c r="G136" s="127">
        <v>0</v>
      </c>
      <c r="H136" s="127">
        <f t="shared" si="0"/>
        <v>0</v>
      </c>
    </row>
    <row r="137" spans="2:8" ht="12.75">
      <c r="B137" s="28"/>
      <c r="C137" s="43">
        <v>18</v>
      </c>
      <c r="D137" s="39" t="s">
        <v>236</v>
      </c>
      <c r="E137" s="43" t="s">
        <v>79</v>
      </c>
      <c r="F137" s="43">
        <v>1</v>
      </c>
      <c r="G137" s="127">
        <v>0</v>
      </c>
      <c r="H137" s="127">
        <f t="shared" si="0"/>
        <v>0</v>
      </c>
    </row>
    <row r="138" spans="2:6" ht="12.75">
      <c r="B138" s="28"/>
      <c r="C138" s="43"/>
      <c r="D138" s="39"/>
      <c r="E138" s="43"/>
      <c r="F138" s="43"/>
    </row>
    <row r="139" spans="2:8" ht="12.75">
      <c r="B139" s="47" t="s">
        <v>168</v>
      </c>
      <c r="C139" s="185" t="s">
        <v>237</v>
      </c>
      <c r="D139" s="185"/>
      <c r="E139" s="48"/>
      <c r="F139" s="48"/>
      <c r="G139" s="127"/>
      <c r="H139" s="127"/>
    </row>
    <row r="140" spans="2:8" ht="12.75">
      <c r="B140" s="28"/>
      <c r="C140" s="43"/>
      <c r="D140" s="39"/>
      <c r="E140" s="43"/>
      <c r="F140" s="43"/>
      <c r="G140" s="127"/>
      <c r="H140" s="127"/>
    </row>
    <row r="141" spans="2:8" ht="12.75">
      <c r="B141" s="28"/>
      <c r="C141" s="43">
        <v>1</v>
      </c>
      <c r="D141" s="39" t="s">
        <v>170</v>
      </c>
      <c r="E141" s="43" t="s">
        <v>79</v>
      </c>
      <c r="F141" s="43">
        <v>26</v>
      </c>
      <c r="G141" s="127">
        <v>0</v>
      </c>
      <c r="H141" s="127">
        <f>F141*G141</f>
        <v>0</v>
      </c>
    </row>
    <row r="142" spans="2:8" ht="12.75">
      <c r="B142" s="28"/>
      <c r="C142" s="43"/>
      <c r="D142" s="39"/>
      <c r="E142" s="43"/>
      <c r="F142" s="43"/>
      <c r="G142" s="127"/>
      <c r="H142" s="127"/>
    </row>
    <row r="143" spans="2:8" s="39" customFormat="1" ht="12.75">
      <c r="B143" s="64" t="s">
        <v>171</v>
      </c>
      <c r="C143" s="171" t="s">
        <v>172</v>
      </c>
      <c r="D143" s="171"/>
      <c r="E143" s="25"/>
      <c r="F143" s="25"/>
      <c r="G143" s="127"/>
      <c r="H143" s="127"/>
    </row>
    <row r="144" spans="2:8" ht="12.75">
      <c r="B144" s="28"/>
      <c r="C144" s="39"/>
      <c r="G144" s="127"/>
      <c r="H144" s="127"/>
    </row>
    <row r="145" spans="2:8" ht="12.75">
      <c r="B145" s="28"/>
      <c r="C145" s="43">
        <v>1</v>
      </c>
      <c r="D145" s="39" t="s">
        <v>173</v>
      </c>
      <c r="E145" s="43" t="s">
        <v>88</v>
      </c>
      <c r="F145" s="43">
        <v>26</v>
      </c>
      <c r="G145" s="127">
        <v>0</v>
      </c>
      <c r="H145" s="127">
        <f>F145*G145</f>
        <v>0</v>
      </c>
    </row>
    <row r="146" spans="2:6" ht="12.75">
      <c r="B146" s="28"/>
      <c r="C146" s="43"/>
      <c r="D146" s="39"/>
      <c r="E146" s="43"/>
      <c r="F146" s="43"/>
    </row>
    <row r="147" spans="2:6" ht="12.75">
      <c r="B147" s="28"/>
      <c r="C147" s="43"/>
      <c r="D147" s="39"/>
      <c r="E147" s="43"/>
      <c r="F147" s="43"/>
    </row>
    <row r="148" spans="2:6" ht="57" customHeight="1">
      <c r="B148" s="47" t="s">
        <v>174</v>
      </c>
      <c r="C148" s="185" t="s">
        <v>175</v>
      </c>
      <c r="D148" s="185"/>
      <c r="E148" s="48"/>
      <c r="F148" s="48"/>
    </row>
    <row r="149" ht="12.75">
      <c r="B149" s="47"/>
    </row>
    <row r="150" spans="2:8" ht="12.75">
      <c r="B150" s="47"/>
      <c r="C150" s="43">
        <v>1</v>
      </c>
      <c r="D150" t="s">
        <v>176</v>
      </c>
      <c r="E150" s="43" t="s">
        <v>79</v>
      </c>
      <c r="F150" s="43">
        <v>1</v>
      </c>
      <c r="G150" s="127">
        <v>0</v>
      </c>
      <c r="H150" s="127">
        <f>F150*G150</f>
        <v>0</v>
      </c>
    </row>
    <row r="151" ht="12.75">
      <c r="B151" s="47"/>
    </row>
    <row r="152" spans="2:6" ht="28.5" customHeight="1">
      <c r="B152" s="47" t="s">
        <v>177</v>
      </c>
      <c r="C152" s="171" t="s">
        <v>178</v>
      </c>
      <c r="D152" s="171"/>
      <c r="E152" s="48"/>
      <c r="F152" s="48"/>
    </row>
    <row r="153" ht="12.75">
      <c r="B153" s="47"/>
    </row>
    <row r="154" spans="2:8" ht="12.75">
      <c r="B154" s="47"/>
      <c r="C154" s="43">
        <v>1</v>
      </c>
      <c r="D154" s="39" t="s">
        <v>96</v>
      </c>
      <c r="E154" s="49" t="s">
        <v>79</v>
      </c>
      <c r="F154" s="43">
        <v>3</v>
      </c>
      <c r="G154" s="127">
        <v>0</v>
      </c>
      <c r="H154" s="127">
        <f>F154*G154</f>
        <v>0</v>
      </c>
    </row>
    <row r="155" ht="12.75">
      <c r="B155" s="47"/>
    </row>
    <row r="156" spans="2:6" ht="27" customHeight="1">
      <c r="B156" s="47" t="s">
        <v>179</v>
      </c>
      <c r="C156" s="171" t="s">
        <v>180</v>
      </c>
      <c r="D156" s="171"/>
      <c r="E156" s="48"/>
      <c r="F156" s="48"/>
    </row>
    <row r="157" ht="12.75">
      <c r="B157" s="47"/>
    </row>
    <row r="158" spans="2:8" ht="12.75">
      <c r="B158" s="47"/>
      <c r="C158" s="43">
        <v>1</v>
      </c>
      <c r="D158" s="39" t="s">
        <v>181</v>
      </c>
      <c r="E158" s="49" t="s">
        <v>79</v>
      </c>
      <c r="F158" s="43">
        <v>3</v>
      </c>
      <c r="G158" s="127">
        <v>0</v>
      </c>
      <c r="H158" s="127">
        <f>F158*G158</f>
        <v>0</v>
      </c>
    </row>
    <row r="159" spans="2:3" ht="12.75">
      <c r="B159" s="47"/>
      <c r="C159" s="39"/>
    </row>
    <row r="160" spans="2:8" s="39" customFormat="1" ht="26.25" customHeight="1">
      <c r="B160" s="50" t="s">
        <v>182</v>
      </c>
      <c r="C160" s="171" t="s">
        <v>183</v>
      </c>
      <c r="D160" s="171"/>
      <c r="E160" s="25"/>
      <c r="F160" s="25"/>
      <c r="G160"/>
      <c r="H160"/>
    </row>
    <row r="161" ht="12.75">
      <c r="B161" s="47"/>
    </row>
    <row r="162" spans="2:8" ht="12.75">
      <c r="B162" s="47"/>
      <c r="C162" s="43">
        <v>1</v>
      </c>
      <c r="D162" s="39" t="s">
        <v>184</v>
      </c>
      <c r="E162" s="43" t="s">
        <v>76</v>
      </c>
      <c r="F162" s="43">
        <v>300</v>
      </c>
      <c r="G162" s="127">
        <v>0</v>
      </c>
      <c r="H162" s="127">
        <f>F162*G162</f>
        <v>0</v>
      </c>
    </row>
    <row r="163" spans="2:6" ht="12.75">
      <c r="B163" s="47"/>
      <c r="C163" s="43"/>
      <c r="D163" s="39"/>
      <c r="E163" s="43"/>
      <c r="F163" s="43"/>
    </row>
    <row r="164" spans="2:3" ht="12.75">
      <c r="B164" s="47"/>
      <c r="C164" s="39"/>
    </row>
    <row r="165" spans="2:6" ht="37.5" customHeight="1">
      <c r="B165" s="50" t="s">
        <v>185</v>
      </c>
      <c r="C165" s="185" t="s">
        <v>186</v>
      </c>
      <c r="D165" s="185"/>
      <c r="E165" s="48"/>
      <c r="F165" s="48"/>
    </row>
    <row r="166" spans="2:8" ht="12.75">
      <c r="B166" s="47"/>
      <c r="C166" s="39"/>
      <c r="G166" s="127"/>
      <c r="H166" s="127"/>
    </row>
    <row r="167" spans="2:8" ht="12.75">
      <c r="B167" s="47"/>
      <c r="C167" s="43">
        <v>1</v>
      </c>
      <c r="D167" s="39" t="s">
        <v>187</v>
      </c>
      <c r="E167" s="43" t="s">
        <v>76</v>
      </c>
      <c r="F167" s="43">
        <v>300</v>
      </c>
      <c r="G167" s="127">
        <v>0</v>
      </c>
      <c r="H167" s="127">
        <f>F167*G167</f>
        <v>0</v>
      </c>
    </row>
    <row r="168" spans="2:3" ht="12.75">
      <c r="B168" s="47"/>
      <c r="C168" s="39"/>
    </row>
    <row r="169" spans="2:3" ht="12.75">
      <c r="B169" s="47"/>
      <c r="C169" s="39"/>
    </row>
    <row r="170" spans="2:8" s="39" customFormat="1" ht="37.5" customHeight="1">
      <c r="B170" s="50" t="s">
        <v>188</v>
      </c>
      <c r="C170" s="171" t="s">
        <v>189</v>
      </c>
      <c r="D170" s="171"/>
      <c r="E170" s="25"/>
      <c r="F170" s="25"/>
      <c r="G170" s="127"/>
      <c r="H170" s="127"/>
    </row>
    <row r="171" spans="2:4" ht="12.75">
      <c r="B171" s="47"/>
      <c r="C171" s="10"/>
      <c r="D171" s="29"/>
    </row>
    <row r="172" spans="2:8" ht="12.75">
      <c r="B172" s="47"/>
      <c r="C172" s="20">
        <v>1</v>
      </c>
      <c r="D172" s="10" t="s">
        <v>190</v>
      </c>
      <c r="E172" s="43" t="s">
        <v>76</v>
      </c>
      <c r="F172" s="43">
        <v>300</v>
      </c>
      <c r="G172" s="127">
        <v>0</v>
      </c>
      <c r="H172" s="127">
        <f>F172*G172</f>
        <v>0</v>
      </c>
    </row>
    <row r="173" spans="2:4" ht="12.75">
      <c r="B173" s="47"/>
      <c r="C173" s="10"/>
      <c r="D173" s="29"/>
    </row>
    <row r="174" spans="2:8" ht="12.75">
      <c r="B174" s="47"/>
      <c r="C174" s="10"/>
      <c r="D174" s="29"/>
      <c r="G174" s="127"/>
      <c r="H174" s="127"/>
    </row>
    <row r="175" spans="2:6" ht="29.25" customHeight="1">
      <c r="B175" s="50" t="s">
        <v>191</v>
      </c>
      <c r="C175" s="171" t="s">
        <v>192</v>
      </c>
      <c r="D175" s="171"/>
      <c r="E175" s="48"/>
      <c r="F175" s="48"/>
    </row>
    <row r="176" spans="2:4" ht="12.75">
      <c r="B176" s="47"/>
      <c r="C176" s="10"/>
      <c r="D176" s="29"/>
    </row>
    <row r="177" spans="2:8" ht="12.75">
      <c r="B177" s="28"/>
      <c r="C177" s="10">
        <v>1</v>
      </c>
      <c r="D177" s="10" t="s">
        <v>193</v>
      </c>
      <c r="E177" s="43" t="s">
        <v>88</v>
      </c>
      <c r="F177" s="43">
        <v>1</v>
      </c>
      <c r="G177" s="127">
        <v>0</v>
      </c>
      <c r="H177" s="127">
        <f>F177*G177</f>
        <v>0</v>
      </c>
    </row>
    <row r="178" spans="2:8" ht="12.75">
      <c r="B178" s="47"/>
      <c r="C178" s="10"/>
      <c r="D178" s="29"/>
      <c r="G178" s="127"/>
      <c r="H178" s="127"/>
    </row>
    <row r="179" spans="2:6" ht="38.25" customHeight="1">
      <c r="B179" s="50" t="s">
        <v>194</v>
      </c>
      <c r="C179" s="185" t="s">
        <v>195</v>
      </c>
      <c r="D179" s="185"/>
      <c r="E179" s="48"/>
      <c r="F179" s="48"/>
    </row>
    <row r="180" spans="2:4" ht="12.75">
      <c r="B180" s="28"/>
      <c r="C180" s="10"/>
      <c r="D180" s="29"/>
    </row>
    <row r="181" spans="2:8" ht="12.75">
      <c r="B181" s="28"/>
      <c r="C181" s="20">
        <v>1</v>
      </c>
      <c r="D181" s="10" t="s">
        <v>196</v>
      </c>
      <c r="E181" s="43" t="s">
        <v>76</v>
      </c>
      <c r="F181" s="43">
        <v>300</v>
      </c>
      <c r="G181" s="127">
        <v>0</v>
      </c>
      <c r="H181" s="127">
        <f>F181*G181</f>
        <v>0</v>
      </c>
    </row>
    <row r="182" spans="2:8" ht="12.75">
      <c r="B182" s="28"/>
      <c r="C182" s="20">
        <v>2</v>
      </c>
      <c r="D182" s="10" t="s">
        <v>197</v>
      </c>
      <c r="E182" s="49" t="s">
        <v>79</v>
      </c>
      <c r="F182" s="43">
        <v>3</v>
      </c>
      <c r="G182" s="127">
        <v>0</v>
      </c>
      <c r="H182" s="127">
        <f>F182*G182</f>
        <v>0</v>
      </c>
    </row>
    <row r="183" spans="2:8" ht="12.75">
      <c r="B183" s="28"/>
      <c r="C183" s="20">
        <v>3</v>
      </c>
      <c r="D183" s="10" t="s">
        <v>198</v>
      </c>
      <c r="E183" s="49" t="s">
        <v>79</v>
      </c>
      <c r="F183" s="43">
        <v>26</v>
      </c>
      <c r="G183" s="127">
        <v>0</v>
      </c>
      <c r="H183" s="127">
        <f>F183*G183</f>
        <v>0</v>
      </c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8" ht="39" customHeight="1">
      <c r="B186" s="50" t="s">
        <v>199</v>
      </c>
      <c r="C186" s="171" t="s">
        <v>200</v>
      </c>
      <c r="D186" s="171"/>
      <c r="E186" s="48"/>
      <c r="F186" s="48"/>
      <c r="G186" s="127"/>
      <c r="H186" s="127"/>
    </row>
    <row r="187" spans="2:8" ht="12.75">
      <c r="B187" s="47"/>
      <c r="C187" s="29"/>
      <c r="D187" s="29"/>
      <c r="G187" s="127"/>
      <c r="H187" s="127"/>
    </row>
    <row r="188" spans="2:8" ht="12.75">
      <c r="B188" s="47"/>
      <c r="C188" s="20">
        <v>1</v>
      </c>
      <c r="D188" s="10" t="s">
        <v>201</v>
      </c>
      <c r="E188" s="49" t="s">
        <v>79</v>
      </c>
      <c r="F188" s="43">
        <v>3</v>
      </c>
      <c r="G188" s="127">
        <v>0</v>
      </c>
      <c r="H188" s="127">
        <f>F188*G188</f>
        <v>0</v>
      </c>
    </row>
    <row r="189" spans="2:6" ht="12.75">
      <c r="B189" s="47"/>
      <c r="C189" s="20"/>
      <c r="D189" s="10"/>
      <c r="E189" s="49"/>
      <c r="F189" s="43"/>
    </row>
    <row r="190" spans="2:6" ht="12.75">
      <c r="B190" s="47"/>
      <c r="C190" s="20"/>
      <c r="D190" s="10"/>
      <c r="E190" s="49"/>
      <c r="F190" s="43"/>
    </row>
    <row r="191" spans="2:6" ht="37.5" customHeight="1">
      <c r="B191" s="47" t="s">
        <v>202</v>
      </c>
      <c r="C191" s="171" t="s">
        <v>203</v>
      </c>
      <c r="D191" s="171"/>
      <c r="E191" s="48"/>
      <c r="F191" s="48"/>
    </row>
    <row r="192" spans="2:6" ht="12.75">
      <c r="B192" s="28"/>
      <c r="C192" s="185"/>
      <c r="D192" s="185"/>
      <c r="E192" s="48"/>
      <c r="F192" s="48"/>
    </row>
    <row r="193" spans="2:8" ht="12.75">
      <c r="B193" s="28"/>
      <c r="C193" s="20">
        <v>1</v>
      </c>
      <c r="D193" s="42" t="s">
        <v>204</v>
      </c>
      <c r="E193" s="49" t="s">
        <v>76</v>
      </c>
      <c r="F193" s="43">
        <v>300</v>
      </c>
      <c r="G193" s="127">
        <v>0</v>
      </c>
      <c r="H193" s="127">
        <v>0</v>
      </c>
    </row>
    <row r="194" spans="2:6" ht="12.75">
      <c r="B194" s="28"/>
      <c r="C194" s="20"/>
      <c r="D194" s="42"/>
      <c r="E194" s="49"/>
      <c r="F194" s="43"/>
    </row>
    <row r="195" spans="2:6" ht="12.75">
      <c r="B195" s="28"/>
      <c r="C195" s="20"/>
      <c r="D195" s="42"/>
      <c r="E195" s="49"/>
      <c r="F195" s="43"/>
    </row>
    <row r="196" spans="2:6" ht="28.5" customHeight="1">
      <c r="B196" s="50" t="s">
        <v>205</v>
      </c>
      <c r="C196" s="171" t="s">
        <v>206</v>
      </c>
      <c r="D196" s="171"/>
      <c r="E196" s="48"/>
      <c r="F196" s="48"/>
    </row>
    <row r="197" spans="2:6" ht="12.75">
      <c r="B197" s="44"/>
      <c r="C197" s="10"/>
      <c r="D197" s="10"/>
      <c r="E197" s="29"/>
      <c r="F197" s="29"/>
    </row>
    <row r="198" spans="2:8" ht="12.75">
      <c r="B198" s="44"/>
      <c r="C198" s="10">
        <v>1</v>
      </c>
      <c r="D198" s="33" t="s">
        <v>238</v>
      </c>
      <c r="E198" s="35" t="s">
        <v>79</v>
      </c>
      <c r="F198" s="20">
        <v>1</v>
      </c>
      <c r="G198" s="127">
        <v>0</v>
      </c>
      <c r="H198" s="127">
        <f>F198*G198</f>
        <v>0</v>
      </c>
    </row>
    <row r="199" spans="2:8" ht="12.75">
      <c r="B199" s="51"/>
      <c r="C199" s="34">
        <v>2</v>
      </c>
      <c r="D199" s="33" t="s">
        <v>208</v>
      </c>
      <c r="E199" s="35" t="s">
        <v>79</v>
      </c>
      <c r="F199" s="35">
        <v>1</v>
      </c>
      <c r="G199" s="127">
        <v>0</v>
      </c>
      <c r="H199" s="127">
        <f>F199*G199</f>
        <v>0</v>
      </c>
    </row>
    <row r="200" spans="2:9" ht="12.75">
      <c r="B200" s="51"/>
      <c r="C200" s="34"/>
      <c r="D200" s="33"/>
      <c r="E200" s="35"/>
      <c r="F200" s="35"/>
      <c r="I200" s="129">
        <f>SUM(H101:H199)</f>
        <v>0</v>
      </c>
    </row>
    <row r="201" spans="2:6" ht="12.75">
      <c r="B201" s="44"/>
      <c r="C201" s="10"/>
      <c r="D201" s="33"/>
      <c r="E201" s="35"/>
      <c r="F201" s="20"/>
    </row>
    <row r="202" spans="2:6" ht="12.75">
      <c r="B202" s="50" t="s">
        <v>209</v>
      </c>
      <c r="C202" s="185" t="s">
        <v>210</v>
      </c>
      <c r="D202" s="185"/>
      <c r="E202" s="48"/>
      <c r="F202" s="48"/>
    </row>
    <row r="203" spans="2:8" ht="12.75">
      <c r="B203" s="44"/>
      <c r="C203" s="10"/>
      <c r="D203" s="10"/>
      <c r="E203" s="29"/>
      <c r="F203" s="29"/>
      <c r="G203" s="127"/>
      <c r="H203" s="127"/>
    </row>
    <row r="204" spans="2:8" ht="12.75">
      <c r="B204" s="44"/>
      <c r="C204" s="10">
        <v>1</v>
      </c>
      <c r="D204" s="33" t="s">
        <v>211</v>
      </c>
      <c r="E204" s="35"/>
      <c r="F204" s="20">
        <v>1</v>
      </c>
      <c r="G204" s="130">
        <f>I200*0.1</f>
        <v>0</v>
      </c>
      <c r="H204" s="127">
        <f>F204*G204</f>
        <v>0</v>
      </c>
    </row>
    <row r="205" spans="2:9" ht="13.5" thickBot="1">
      <c r="B205" s="133"/>
      <c r="C205" s="133"/>
      <c r="D205" s="133"/>
      <c r="E205" s="133"/>
      <c r="F205" s="133"/>
      <c r="G205" s="133"/>
      <c r="H205" s="133"/>
      <c r="I205" s="133"/>
    </row>
    <row r="206" spans="7:8" ht="13.5" thickTop="1">
      <c r="G206" s="40"/>
      <c r="H206" s="127"/>
    </row>
    <row r="207" spans="6:8" ht="12.75">
      <c r="F207" s="40" t="s">
        <v>512</v>
      </c>
      <c r="G207" s="127"/>
      <c r="H207" s="127">
        <f>SUM(H6:H205)</f>
        <v>0</v>
      </c>
    </row>
    <row r="208" spans="6:8" ht="12.75">
      <c r="F208" s="40" t="s">
        <v>513</v>
      </c>
      <c r="G208" s="127"/>
      <c r="H208" s="127">
        <f>H207*0.22</f>
        <v>0</v>
      </c>
    </row>
    <row r="209" spans="6:8" ht="12.75">
      <c r="F209" s="40" t="s">
        <v>514</v>
      </c>
      <c r="H209" s="127">
        <f>H207*1.22</f>
        <v>0</v>
      </c>
    </row>
  </sheetData>
  <sheetProtection/>
  <mergeCells count="45">
    <mergeCell ref="C175:D175"/>
    <mergeCell ref="C179:D179"/>
    <mergeCell ref="C186:D186"/>
    <mergeCell ref="C191:D191"/>
    <mergeCell ref="C21:D21"/>
    <mergeCell ref="C25:D25"/>
    <mergeCell ref="C34:D34"/>
    <mergeCell ref="C156:D156"/>
    <mergeCell ref="C160:D160"/>
    <mergeCell ref="C165:D165"/>
    <mergeCell ref="C84:D84"/>
    <mergeCell ref="C91:D91"/>
    <mergeCell ref="C170:D170"/>
    <mergeCell ref="C112:D112"/>
    <mergeCell ref="C118:D118"/>
    <mergeCell ref="C139:D139"/>
    <mergeCell ref="C143:D143"/>
    <mergeCell ref="C148:D148"/>
    <mergeCell ref="C152:D152"/>
    <mergeCell ref="C192:D192"/>
    <mergeCell ref="C196:D196"/>
    <mergeCell ref="C202:D202"/>
    <mergeCell ref="B1:F1"/>
    <mergeCell ref="C4:D4"/>
    <mergeCell ref="B2:F2"/>
    <mergeCell ref="C69:D69"/>
    <mergeCell ref="C100:D100"/>
    <mergeCell ref="C104:D104"/>
    <mergeCell ref="C108:D108"/>
    <mergeCell ref="B6:E6"/>
    <mergeCell ref="B7:E7"/>
    <mergeCell ref="B31:E31"/>
    <mergeCell ref="B88:E88"/>
    <mergeCell ref="B97:E97"/>
    <mergeCell ref="C10:D10"/>
    <mergeCell ref="C14:D14"/>
    <mergeCell ref="C18:D18"/>
    <mergeCell ref="C74:D74"/>
    <mergeCell ref="C79:D79"/>
    <mergeCell ref="C40:D40"/>
    <mergeCell ref="C45:D45"/>
    <mergeCell ref="C50:D50"/>
    <mergeCell ref="C55:D55"/>
    <mergeCell ref="C60:D60"/>
    <mergeCell ref="C64:D6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118"/>
  <sheetViews>
    <sheetView zoomScalePageLayoutView="0" workbookViewId="0" topLeftCell="A1">
      <pane ySplit="3" topLeftCell="A102" activePane="bottomLeft" state="frozen"/>
      <selection pane="topLeft" activeCell="A1" sqref="A1"/>
      <selection pane="bottomLeft" activeCell="I108" sqref="I108"/>
    </sheetView>
  </sheetViews>
  <sheetFormatPr defaultColWidth="9.140625" defaultRowHeight="12.75"/>
  <cols>
    <col min="2" max="2" width="3.57421875" style="69" bestFit="1" customWidth="1"/>
    <col min="3" max="3" width="40.7109375" style="38" customWidth="1"/>
    <col min="4" max="4" width="9.140625" style="69" customWidth="1"/>
    <col min="5" max="5" width="9.140625" style="70" customWidth="1"/>
    <col min="6" max="6" width="11.7109375" style="0" customWidth="1"/>
  </cols>
  <sheetData>
    <row r="1" spans="3:7" ht="36" customHeight="1">
      <c r="C1" s="167" t="s">
        <v>515</v>
      </c>
      <c r="D1" s="167"/>
      <c r="E1" s="167"/>
      <c r="F1" s="167"/>
      <c r="G1" s="167"/>
    </row>
    <row r="2" ht="12.75">
      <c r="C2" s="74"/>
    </row>
    <row r="3" spans="2:7" ht="13.5" thickBot="1">
      <c r="B3" s="75"/>
      <c r="C3" s="91" t="s">
        <v>1</v>
      </c>
      <c r="D3" s="92" t="s">
        <v>2</v>
      </c>
      <c r="E3" s="93" t="s">
        <v>0</v>
      </c>
      <c r="F3" s="93" t="s">
        <v>245</v>
      </c>
      <c r="G3" s="93" t="s">
        <v>72</v>
      </c>
    </row>
    <row r="4" ht="12.75">
      <c r="C4" s="73"/>
    </row>
    <row r="5" ht="12.75">
      <c r="C5" s="73" t="s">
        <v>246</v>
      </c>
    </row>
    <row r="6" spans="2:7" ht="38.25">
      <c r="B6" s="71" t="s">
        <v>247</v>
      </c>
      <c r="C6" s="73" t="s">
        <v>248</v>
      </c>
      <c r="D6" s="94" t="s">
        <v>249</v>
      </c>
      <c r="E6" s="95">
        <v>382</v>
      </c>
      <c r="F6" s="127">
        <v>0</v>
      </c>
      <c r="G6" s="127">
        <f>E6*F6</f>
        <v>0</v>
      </c>
    </row>
    <row r="7" spans="2:3" ht="12.75">
      <c r="B7" s="71"/>
      <c r="C7" s="73"/>
    </row>
    <row r="8" ht="12.75">
      <c r="B8" s="71"/>
    </row>
    <row r="9" spans="2:3" ht="38.25">
      <c r="B9" s="71">
        <v>2</v>
      </c>
      <c r="C9" s="73" t="s">
        <v>253</v>
      </c>
    </row>
    <row r="10" spans="3:7" ht="12.75">
      <c r="C10" s="162"/>
      <c r="D10" s="84" t="s">
        <v>79</v>
      </c>
      <c r="E10" s="163">
        <v>3</v>
      </c>
      <c r="F10" s="132">
        <v>0</v>
      </c>
      <c r="G10" s="127">
        <f>E10*F10</f>
        <v>0</v>
      </c>
    </row>
    <row r="11" ht="12.75">
      <c r="B11" s="71"/>
    </row>
    <row r="12" ht="12.75">
      <c r="B12" s="71"/>
    </row>
    <row r="13" ht="12.75">
      <c r="C13" s="73" t="s">
        <v>254</v>
      </c>
    </row>
    <row r="14" ht="12.75">
      <c r="B14" s="71"/>
    </row>
    <row r="15" ht="12.75">
      <c r="B15" s="71"/>
    </row>
    <row r="16" spans="2:3" ht="51">
      <c r="B16" s="71">
        <v>3</v>
      </c>
      <c r="C16" s="73" t="s">
        <v>553</v>
      </c>
    </row>
    <row r="17" spans="4:7" ht="14.25">
      <c r="D17" s="71" t="s">
        <v>259</v>
      </c>
      <c r="E17" s="76">
        <v>226</v>
      </c>
      <c r="F17" s="127">
        <v>0</v>
      </c>
      <c r="G17" s="127">
        <f>E17*F17</f>
        <v>0</v>
      </c>
    </row>
    <row r="18" ht="12.75">
      <c r="B18" s="71"/>
    </row>
    <row r="19" spans="2:3" ht="26.25" customHeight="1">
      <c r="B19" s="71">
        <v>4</v>
      </c>
      <c r="C19" s="73" t="s">
        <v>261</v>
      </c>
    </row>
    <row r="20" spans="4:7" ht="12.75">
      <c r="D20" s="71" t="s">
        <v>79</v>
      </c>
      <c r="E20" s="76">
        <v>1</v>
      </c>
      <c r="F20" s="127">
        <v>0</v>
      </c>
      <c r="G20" s="127">
        <f>E20*F20</f>
        <v>0</v>
      </c>
    </row>
    <row r="21" ht="12.75">
      <c r="B21" s="71"/>
    </row>
    <row r="22" spans="2:3" ht="25.5">
      <c r="B22" s="71">
        <v>5</v>
      </c>
      <c r="C22" s="73" t="s">
        <v>263</v>
      </c>
    </row>
    <row r="23" ht="12.75">
      <c r="C23" s="73" t="s">
        <v>264</v>
      </c>
    </row>
    <row r="24" spans="4:7" ht="14.25">
      <c r="D24" s="71" t="s">
        <v>256</v>
      </c>
      <c r="E24" s="76">
        <v>306</v>
      </c>
      <c r="F24" s="127">
        <v>0</v>
      </c>
      <c r="G24" s="127">
        <f>E24*F24</f>
        <v>0</v>
      </c>
    </row>
    <row r="25" ht="12.75">
      <c r="B25" s="71"/>
    </row>
    <row r="26" spans="2:3" ht="25.5">
      <c r="B26" s="71">
        <v>6</v>
      </c>
      <c r="C26" s="73" t="s">
        <v>266</v>
      </c>
    </row>
    <row r="27" spans="4:7" ht="14.25">
      <c r="D27" s="71" t="s">
        <v>259</v>
      </c>
      <c r="E27" s="76">
        <v>31</v>
      </c>
      <c r="F27" s="127">
        <v>0</v>
      </c>
      <c r="G27" s="127">
        <f>E27*F27</f>
        <v>0</v>
      </c>
    </row>
    <row r="28" ht="12.75">
      <c r="B28" s="71"/>
    </row>
    <row r="29" spans="2:3" ht="25.5">
      <c r="B29" s="71">
        <v>7</v>
      </c>
      <c r="C29" s="73" t="s">
        <v>268</v>
      </c>
    </row>
    <row r="30" spans="4:7" ht="14.25">
      <c r="D30" s="71" t="s">
        <v>259</v>
      </c>
      <c r="E30" s="76">
        <v>111.7</v>
      </c>
      <c r="F30" s="127">
        <v>0</v>
      </c>
      <c r="G30" s="127">
        <f>E30*F30</f>
        <v>0</v>
      </c>
    </row>
    <row r="31" ht="12.75">
      <c r="B31" s="71"/>
    </row>
    <row r="32" spans="2:3" ht="81" customHeight="1">
      <c r="B32" s="71">
        <v>8</v>
      </c>
      <c r="C32" s="73" t="s">
        <v>270</v>
      </c>
    </row>
    <row r="33" spans="4:7" ht="14.25">
      <c r="D33" s="71" t="s">
        <v>259</v>
      </c>
      <c r="E33" s="76">
        <v>91</v>
      </c>
      <c r="F33" s="127">
        <v>0</v>
      </c>
      <c r="G33" s="127">
        <f>E33*F33</f>
        <v>0</v>
      </c>
    </row>
    <row r="34" ht="12.75">
      <c r="B34" s="71"/>
    </row>
    <row r="35" spans="2:3" ht="25.5">
      <c r="B35" s="71">
        <v>9</v>
      </c>
      <c r="C35" s="73" t="s">
        <v>274</v>
      </c>
    </row>
    <row r="36" spans="4:7" ht="14.25">
      <c r="D36" s="71" t="s">
        <v>259</v>
      </c>
      <c r="E36" s="76">
        <v>135</v>
      </c>
      <c r="F36" s="127">
        <v>0</v>
      </c>
      <c r="G36" s="127">
        <f>E36*F36</f>
        <v>0</v>
      </c>
    </row>
    <row r="37" ht="12.75">
      <c r="B37" s="71"/>
    </row>
    <row r="38" spans="2:3" ht="25.5">
      <c r="B38" s="71">
        <v>10</v>
      </c>
      <c r="C38" s="73" t="s">
        <v>276</v>
      </c>
    </row>
    <row r="39" spans="4:7" ht="12.75">
      <c r="D39" s="71" t="s">
        <v>79</v>
      </c>
      <c r="E39" s="76">
        <v>1</v>
      </c>
      <c r="F39" s="127">
        <v>0</v>
      </c>
      <c r="G39" s="127">
        <f>E39*F39</f>
        <v>0</v>
      </c>
    </row>
    <row r="40" ht="12.75">
      <c r="B40" s="71"/>
    </row>
    <row r="41" spans="2:3" ht="25.5">
      <c r="B41" s="71">
        <v>11</v>
      </c>
      <c r="C41" s="73" t="s">
        <v>278</v>
      </c>
    </row>
    <row r="42" spans="2:7" ht="12.75">
      <c r="B42" s="80"/>
      <c r="C42" s="77"/>
      <c r="D42" s="78" t="s">
        <v>79</v>
      </c>
      <c r="E42" s="79">
        <v>1</v>
      </c>
      <c r="F42" s="127">
        <v>0</v>
      </c>
      <c r="G42" s="127">
        <f>E42*F42</f>
        <v>0</v>
      </c>
    </row>
    <row r="43" ht="12.75">
      <c r="B43" s="71"/>
    </row>
    <row r="44" ht="12.75">
      <c r="B44" s="71"/>
    </row>
    <row r="45" ht="12.75">
      <c r="C45" s="72" t="s">
        <v>281</v>
      </c>
    </row>
    <row r="46" ht="12.75">
      <c r="C46" s="73"/>
    </row>
    <row r="47" spans="2:5" ht="15">
      <c r="B47" s="71"/>
      <c r="C47" s="81"/>
      <c r="D47" s="82"/>
      <c r="E47" s="83"/>
    </row>
    <row r="48" spans="2:3" ht="38.25">
      <c r="B48" s="71" t="s">
        <v>247</v>
      </c>
      <c r="C48" s="73" t="s">
        <v>282</v>
      </c>
    </row>
    <row r="49" spans="3:7" ht="12.75">
      <c r="C49" s="73" t="s">
        <v>283</v>
      </c>
      <c r="D49" s="71" t="s">
        <v>249</v>
      </c>
      <c r="E49" s="76">
        <v>382</v>
      </c>
      <c r="F49" s="127">
        <v>0</v>
      </c>
      <c r="G49" s="127">
        <f>E49*F49</f>
        <v>0</v>
      </c>
    </row>
    <row r="50" ht="12.75">
      <c r="B50" s="71"/>
    </row>
    <row r="51" spans="2:3" ht="51">
      <c r="B51" s="71" t="s">
        <v>250</v>
      </c>
      <c r="C51" s="73" t="s">
        <v>284</v>
      </c>
    </row>
    <row r="52" spans="3:7" ht="12.75">
      <c r="C52" s="73" t="s">
        <v>285</v>
      </c>
      <c r="D52" s="71" t="s">
        <v>79</v>
      </c>
      <c r="E52" s="76">
        <v>1</v>
      </c>
      <c r="F52" s="127">
        <v>0</v>
      </c>
      <c r="G52" s="127">
        <f>E52*F52</f>
        <v>0</v>
      </c>
    </row>
    <row r="53" ht="12.75">
      <c r="B53" s="71"/>
    </row>
    <row r="54" spans="2:3" ht="25.5">
      <c r="B54" s="71" t="s">
        <v>252</v>
      </c>
      <c r="C54" s="73" t="s">
        <v>286</v>
      </c>
    </row>
    <row r="55" spans="3:7" ht="12.75">
      <c r="C55" s="73" t="s">
        <v>287</v>
      </c>
      <c r="D55" s="71" t="s">
        <v>79</v>
      </c>
      <c r="E55" s="76">
        <v>40</v>
      </c>
      <c r="F55" s="127">
        <v>0</v>
      </c>
      <c r="G55" s="127">
        <f>E55*F55</f>
        <v>0</v>
      </c>
    </row>
    <row r="56" ht="12.75">
      <c r="B56" s="71"/>
    </row>
    <row r="57" spans="2:3" ht="12.75">
      <c r="B57" s="71" t="s">
        <v>255</v>
      </c>
      <c r="C57" s="73" t="s">
        <v>288</v>
      </c>
    </row>
    <row r="58" spans="3:7" ht="12.75">
      <c r="C58" s="73" t="s">
        <v>289</v>
      </c>
      <c r="D58" s="71" t="s">
        <v>79</v>
      </c>
      <c r="E58" s="76">
        <v>1</v>
      </c>
      <c r="F58" s="127">
        <v>0</v>
      </c>
      <c r="G58" s="127">
        <f>E58*F58</f>
        <v>0</v>
      </c>
    </row>
    <row r="59" ht="12.75">
      <c r="B59" s="71"/>
    </row>
    <row r="60" spans="2:3" ht="12.75">
      <c r="B60" s="71" t="s">
        <v>257</v>
      </c>
      <c r="C60" s="73" t="s">
        <v>290</v>
      </c>
    </row>
    <row r="61" spans="3:7" ht="12.75">
      <c r="C61" s="73" t="s">
        <v>291</v>
      </c>
      <c r="D61" s="71" t="s">
        <v>79</v>
      </c>
      <c r="E61" s="76">
        <v>2</v>
      </c>
      <c r="F61" s="127">
        <v>0</v>
      </c>
      <c r="G61" s="127">
        <f>E61*F61</f>
        <v>0</v>
      </c>
    </row>
    <row r="62" ht="12.75">
      <c r="B62" s="71"/>
    </row>
    <row r="63" spans="2:3" ht="25.5">
      <c r="B63" s="71" t="s">
        <v>258</v>
      </c>
      <c r="C63" s="73" t="s">
        <v>292</v>
      </c>
    </row>
    <row r="64" spans="3:7" ht="12.75">
      <c r="C64" s="73" t="s">
        <v>293</v>
      </c>
      <c r="D64" s="71" t="s">
        <v>79</v>
      </c>
      <c r="E64" s="76">
        <v>1</v>
      </c>
      <c r="F64" s="127">
        <v>0</v>
      </c>
      <c r="G64" s="127">
        <f>E64*F64</f>
        <v>0</v>
      </c>
    </row>
    <row r="65" ht="12.75">
      <c r="B65" s="71"/>
    </row>
    <row r="66" spans="2:3" ht="25.5">
      <c r="B66" s="71" t="s">
        <v>260</v>
      </c>
      <c r="C66" s="73" t="s">
        <v>294</v>
      </c>
    </row>
    <row r="67" spans="3:7" ht="12.75">
      <c r="C67" s="73" t="s">
        <v>295</v>
      </c>
      <c r="D67" s="71" t="s">
        <v>79</v>
      </c>
      <c r="E67" s="76">
        <v>1</v>
      </c>
      <c r="F67" s="127">
        <v>0</v>
      </c>
      <c r="G67" s="127">
        <f>E67*F67</f>
        <v>0</v>
      </c>
    </row>
    <row r="68" ht="12.75">
      <c r="B68" s="71"/>
    </row>
    <row r="69" spans="2:3" ht="38.25">
      <c r="B69" s="71" t="s">
        <v>262</v>
      </c>
      <c r="C69" s="73" t="s">
        <v>296</v>
      </c>
    </row>
    <row r="70" spans="3:7" ht="12.75">
      <c r="C70" s="73" t="s">
        <v>297</v>
      </c>
      <c r="D70" s="71" t="s">
        <v>249</v>
      </c>
      <c r="E70" s="76">
        <v>2</v>
      </c>
      <c r="F70" s="127">
        <v>0</v>
      </c>
      <c r="G70" s="127">
        <f>E70*F70</f>
        <v>0</v>
      </c>
    </row>
    <row r="71" ht="12.75">
      <c r="B71" s="71"/>
    </row>
    <row r="72" spans="2:3" ht="25.5">
      <c r="B72" s="71" t="s">
        <v>265</v>
      </c>
      <c r="C72" s="73" t="s">
        <v>298</v>
      </c>
    </row>
    <row r="73" spans="3:7" ht="12.75">
      <c r="C73" s="73" t="s">
        <v>299</v>
      </c>
      <c r="D73" s="71" t="s">
        <v>79</v>
      </c>
      <c r="E73" s="76">
        <v>1</v>
      </c>
      <c r="F73" s="127">
        <v>0</v>
      </c>
      <c r="G73" s="127">
        <f>E73*F73</f>
        <v>0</v>
      </c>
    </row>
    <row r="74" ht="12.75">
      <c r="B74" s="71"/>
    </row>
    <row r="75" spans="2:3" ht="25.5">
      <c r="B75" s="71" t="s">
        <v>267</v>
      </c>
      <c r="C75" s="73" t="s">
        <v>300</v>
      </c>
    </row>
    <row r="76" spans="4:7" ht="14.25">
      <c r="D76" s="71" t="s">
        <v>256</v>
      </c>
      <c r="E76" s="76">
        <v>1</v>
      </c>
      <c r="F76" s="127">
        <v>0</v>
      </c>
      <c r="G76" s="127">
        <f>E76*F76</f>
        <v>0</v>
      </c>
    </row>
    <row r="77" ht="12.75">
      <c r="B77" s="71"/>
    </row>
    <row r="78" spans="2:3" ht="25.5">
      <c r="B78" s="71" t="s">
        <v>269</v>
      </c>
      <c r="C78" s="73" t="s">
        <v>301</v>
      </c>
    </row>
    <row r="79" spans="4:7" ht="12.75">
      <c r="D79" s="71" t="s">
        <v>79</v>
      </c>
      <c r="E79" s="76">
        <v>10</v>
      </c>
      <c r="F79" s="127">
        <v>0</v>
      </c>
      <c r="G79" s="127">
        <f>E79*F79</f>
        <v>0</v>
      </c>
    </row>
    <row r="80" ht="12.75">
      <c r="B80" s="71"/>
    </row>
    <row r="81" spans="2:3" ht="63.75">
      <c r="B81" s="71" t="s">
        <v>271</v>
      </c>
      <c r="C81" s="73" t="s">
        <v>302</v>
      </c>
    </row>
    <row r="82" spans="4:7" ht="12.75">
      <c r="D82" s="71" t="s">
        <v>79</v>
      </c>
      <c r="E82" s="76">
        <v>2</v>
      </c>
      <c r="F82" s="127">
        <v>0</v>
      </c>
      <c r="G82" s="127">
        <f>E82*F82</f>
        <v>0</v>
      </c>
    </row>
    <row r="83" ht="12.75">
      <c r="B83" s="71"/>
    </row>
    <row r="84" spans="2:3" ht="25.5">
      <c r="B84" s="71" t="s">
        <v>272</v>
      </c>
      <c r="C84" s="73" t="s">
        <v>303</v>
      </c>
    </row>
    <row r="85" spans="4:7" ht="12.75">
      <c r="D85" s="71" t="s">
        <v>249</v>
      </c>
      <c r="E85" s="76">
        <v>382</v>
      </c>
      <c r="F85" s="127">
        <v>0</v>
      </c>
      <c r="G85" s="127">
        <f>E85*F85</f>
        <v>0</v>
      </c>
    </row>
    <row r="86" ht="12.75">
      <c r="B86" s="71"/>
    </row>
    <row r="87" spans="2:3" ht="38.25">
      <c r="B87" s="71" t="s">
        <v>273</v>
      </c>
      <c r="C87" s="73" t="s">
        <v>304</v>
      </c>
    </row>
    <row r="88" spans="4:7" ht="12.75">
      <c r="D88" s="71" t="s">
        <v>79</v>
      </c>
      <c r="E88" s="76">
        <v>1</v>
      </c>
      <c r="F88" s="127">
        <v>0</v>
      </c>
      <c r="G88" s="127">
        <f>E88*F88</f>
        <v>0</v>
      </c>
    </row>
    <row r="89" ht="12.75">
      <c r="B89" s="71"/>
    </row>
    <row r="90" spans="2:3" ht="38.25">
      <c r="B90" s="71" t="s">
        <v>275</v>
      </c>
      <c r="C90" s="73" t="s">
        <v>305</v>
      </c>
    </row>
    <row r="91" spans="2:7" ht="12.75">
      <c r="B91" s="71"/>
      <c r="C91" s="73"/>
      <c r="D91" s="69" t="s">
        <v>251</v>
      </c>
      <c r="E91" s="70">
        <v>1</v>
      </c>
      <c r="F91" s="127">
        <v>0</v>
      </c>
      <c r="G91" s="127">
        <f>E91*F91</f>
        <v>0</v>
      </c>
    </row>
    <row r="92" ht="12.75">
      <c r="B92" s="71"/>
    </row>
    <row r="93" spans="2:3" ht="25.5">
      <c r="B93" s="71" t="s">
        <v>277</v>
      </c>
      <c r="C93" s="73" t="s">
        <v>306</v>
      </c>
    </row>
    <row r="94" spans="2:7" ht="12.75">
      <c r="B94" s="71"/>
      <c r="C94" s="73"/>
      <c r="D94" s="69" t="s">
        <v>251</v>
      </c>
      <c r="E94" s="70">
        <v>1</v>
      </c>
      <c r="F94" s="127">
        <v>0</v>
      </c>
      <c r="G94" s="127">
        <f>E94*F94</f>
        <v>0</v>
      </c>
    </row>
    <row r="95" ht="12.75">
      <c r="B95" s="71"/>
    </row>
    <row r="96" spans="2:3" ht="12.75">
      <c r="B96" s="71" t="s">
        <v>307</v>
      </c>
      <c r="C96" s="73" t="s">
        <v>308</v>
      </c>
    </row>
    <row r="97" spans="2:7" ht="12.75">
      <c r="B97" s="71"/>
      <c r="C97" s="73"/>
      <c r="D97" s="69" t="s">
        <v>251</v>
      </c>
      <c r="E97" s="70">
        <v>1</v>
      </c>
      <c r="F97" s="127">
        <v>0</v>
      </c>
      <c r="G97" s="127">
        <f>E97*F97</f>
        <v>0</v>
      </c>
    </row>
    <row r="98" spans="2:7" ht="13.5" thickBot="1">
      <c r="B98" s="135"/>
      <c r="C98" s="141"/>
      <c r="D98" s="142"/>
      <c r="E98" s="143"/>
      <c r="F98" s="128"/>
      <c r="G98" s="128"/>
    </row>
    <row r="99" spans="2:8" ht="12.75">
      <c r="B99" s="71"/>
      <c r="H99" s="134">
        <f>SUM(G3:G98)</f>
        <v>0</v>
      </c>
    </row>
    <row r="100" ht="12.75">
      <c r="B100" s="71"/>
    </row>
    <row r="101" ht="12.75">
      <c r="C101" s="72" t="s">
        <v>516</v>
      </c>
    </row>
    <row r="102" ht="12.75">
      <c r="B102" s="71"/>
    </row>
    <row r="103" ht="12.75">
      <c r="B103" s="71"/>
    </row>
    <row r="104" spans="2:7" ht="12.75">
      <c r="B104" s="71">
        <v>1</v>
      </c>
      <c r="C104" s="73" t="s">
        <v>317</v>
      </c>
      <c r="D104" s="89" t="s">
        <v>251</v>
      </c>
      <c r="E104" s="90">
        <v>1</v>
      </c>
      <c r="F104" s="127">
        <v>0</v>
      </c>
      <c r="G104" s="127">
        <f>E104*F104</f>
        <v>0</v>
      </c>
    </row>
    <row r="105" ht="12.75">
      <c r="B105" s="71"/>
    </row>
    <row r="106" spans="2:7" ht="25.5">
      <c r="B106" s="71">
        <v>2</v>
      </c>
      <c r="C106" s="73" t="s">
        <v>318</v>
      </c>
      <c r="D106" s="89" t="s">
        <v>251</v>
      </c>
      <c r="E106" s="90">
        <v>1</v>
      </c>
      <c r="F106" s="127">
        <v>0</v>
      </c>
      <c r="G106" s="127">
        <f>E106*F106</f>
        <v>0</v>
      </c>
    </row>
    <row r="107" ht="12.75">
      <c r="B107" s="71"/>
    </row>
    <row r="108" spans="2:3" ht="38.25">
      <c r="B108" s="71">
        <v>3</v>
      </c>
      <c r="C108" s="73" t="s">
        <v>309</v>
      </c>
    </row>
    <row r="109" spans="2:7" ht="12.75">
      <c r="B109" s="71"/>
      <c r="C109" s="73"/>
      <c r="D109" s="69" t="s">
        <v>251</v>
      </c>
      <c r="E109" s="70">
        <v>1</v>
      </c>
      <c r="F109" s="127">
        <v>0</v>
      </c>
      <c r="G109" s="127">
        <f>E109*F109</f>
        <v>0</v>
      </c>
    </row>
    <row r="110" ht="12.75">
      <c r="B110" s="71"/>
    </row>
    <row r="111" spans="2:5" ht="63.75">
      <c r="B111" s="71">
        <v>4</v>
      </c>
      <c r="C111" s="85" t="s">
        <v>310</v>
      </c>
      <c r="D111" s="75"/>
      <c r="E111" s="86"/>
    </row>
    <row r="112" spans="2:7" ht="12.75">
      <c r="B112" s="71"/>
      <c r="C112" s="87"/>
      <c r="D112" s="80" t="s">
        <v>251</v>
      </c>
      <c r="E112" s="88">
        <v>1</v>
      </c>
      <c r="F112" s="127">
        <v>0</v>
      </c>
      <c r="G112" s="127">
        <f>E112*F112</f>
        <v>0</v>
      </c>
    </row>
    <row r="113" ht="12.75">
      <c r="B113" s="71"/>
    </row>
    <row r="114" spans="2:8" ht="64.5" thickBot="1">
      <c r="B114" s="135">
        <v>5</v>
      </c>
      <c r="C114" s="136" t="s">
        <v>517</v>
      </c>
      <c r="D114" s="137" t="s">
        <v>251</v>
      </c>
      <c r="E114" s="138">
        <v>1</v>
      </c>
      <c r="F114" s="139">
        <f>H99*0.05</f>
        <v>0</v>
      </c>
      <c r="G114" s="140">
        <f>E114*F114</f>
        <v>0</v>
      </c>
      <c r="H114" s="128"/>
    </row>
    <row r="116" spans="5:7" ht="12.75">
      <c r="E116" s="40" t="s">
        <v>512</v>
      </c>
      <c r="G116" s="127">
        <f>SUM(G3:G114)</f>
        <v>0</v>
      </c>
    </row>
    <row r="117" spans="5:7" ht="12.75">
      <c r="E117" s="40" t="s">
        <v>513</v>
      </c>
      <c r="G117" s="127">
        <f>G116*0.22</f>
        <v>0</v>
      </c>
    </row>
    <row r="118" spans="5:7" ht="12.75">
      <c r="E118" s="40" t="s">
        <v>514</v>
      </c>
      <c r="G118" s="127">
        <f>G116*1.22</f>
        <v>0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117"/>
  <sheetViews>
    <sheetView zoomScalePageLayoutView="0" workbookViewId="0" topLeftCell="A1">
      <pane ySplit="4" topLeftCell="A102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2" max="2" width="10.00390625" style="69" customWidth="1"/>
    <col min="3" max="3" width="40.7109375" style="38" customWidth="1"/>
    <col min="4" max="4" width="9.140625" style="69" customWidth="1"/>
    <col min="5" max="5" width="9.140625" style="70" customWidth="1"/>
    <col min="6" max="6" width="11.7109375" style="0" customWidth="1"/>
  </cols>
  <sheetData>
    <row r="1" spans="3:8" ht="36" customHeight="1">
      <c r="C1" s="167" t="s">
        <v>530</v>
      </c>
      <c r="D1" s="167"/>
      <c r="E1" s="167"/>
      <c r="F1" s="167"/>
      <c r="G1" s="167"/>
      <c r="H1" s="167"/>
    </row>
    <row r="2" ht="12.75">
      <c r="B2" s="71"/>
    </row>
    <row r="3" spans="2:7" ht="26.25" customHeight="1" thickBot="1">
      <c r="B3" s="91"/>
      <c r="C3" s="91" t="s">
        <v>1</v>
      </c>
      <c r="D3" s="92" t="s">
        <v>2</v>
      </c>
      <c r="E3" s="93" t="s">
        <v>0</v>
      </c>
      <c r="F3" s="93" t="s">
        <v>245</v>
      </c>
      <c r="G3" s="93" t="s">
        <v>72</v>
      </c>
    </row>
    <row r="4" ht="12.75">
      <c r="C4" s="72" t="s">
        <v>244</v>
      </c>
    </row>
    <row r="5" ht="12.75">
      <c r="C5" s="73"/>
    </row>
    <row r="6" ht="12.75">
      <c r="C6" s="73" t="s">
        <v>246</v>
      </c>
    </row>
    <row r="7" ht="12.75">
      <c r="C7" s="73"/>
    </row>
    <row r="8" spans="2:3" ht="38.25">
      <c r="B8" s="71" t="s">
        <v>247</v>
      </c>
      <c r="C8" s="73" t="s">
        <v>248</v>
      </c>
    </row>
    <row r="9" spans="4:7" ht="12.75">
      <c r="D9" s="71" t="s">
        <v>249</v>
      </c>
      <c r="E9" s="76">
        <v>285.5</v>
      </c>
      <c r="F9" s="127">
        <v>0</v>
      </c>
      <c r="G9" s="127">
        <f>E9*F9</f>
        <v>0</v>
      </c>
    </row>
    <row r="10" spans="2:7" ht="12.75">
      <c r="B10" s="71"/>
      <c r="C10" s="73"/>
      <c r="D10" s="69" t="s">
        <v>251</v>
      </c>
      <c r="E10" s="70">
        <v>1</v>
      </c>
      <c r="F10" s="127">
        <v>0</v>
      </c>
      <c r="G10" s="127">
        <f>E10*F10</f>
        <v>0</v>
      </c>
    </row>
    <row r="11" ht="12.75">
      <c r="B11" s="71"/>
    </row>
    <row r="12" spans="2:3" ht="38.25">
      <c r="B12" s="71">
        <v>2</v>
      </c>
      <c r="C12" s="73" t="s">
        <v>279</v>
      </c>
    </row>
    <row r="13" spans="2:7" ht="12.75">
      <c r="B13" s="75"/>
      <c r="C13" s="162"/>
      <c r="D13" s="84" t="s">
        <v>79</v>
      </c>
      <c r="E13" s="163">
        <v>3</v>
      </c>
      <c r="F13" s="127">
        <v>0</v>
      </c>
      <c r="G13" s="127">
        <f>E13*F13</f>
        <v>0</v>
      </c>
    </row>
    <row r="14" ht="12.75">
      <c r="B14" s="71"/>
    </row>
    <row r="15" ht="12.75">
      <c r="C15" s="73" t="s">
        <v>254</v>
      </c>
    </row>
    <row r="16" ht="12.75">
      <c r="B16" s="71"/>
    </row>
    <row r="17" ht="12.75">
      <c r="B17" s="71"/>
    </row>
    <row r="18" spans="2:3" ht="51">
      <c r="B18" s="71">
        <v>3</v>
      </c>
      <c r="C18" s="73" t="s">
        <v>553</v>
      </c>
    </row>
    <row r="19" spans="4:7" ht="14.25">
      <c r="D19" s="71" t="s">
        <v>259</v>
      </c>
      <c r="E19" s="76">
        <v>171</v>
      </c>
      <c r="F19" s="127">
        <v>0</v>
      </c>
      <c r="G19" s="127">
        <f>E19*F19</f>
        <v>0</v>
      </c>
    </row>
    <row r="20" ht="12.75">
      <c r="B20" s="71"/>
    </row>
    <row r="21" spans="2:3" ht="25.5">
      <c r="B21" s="71">
        <v>4</v>
      </c>
      <c r="C21" s="73" t="s">
        <v>263</v>
      </c>
    </row>
    <row r="22" ht="12.75">
      <c r="C22" s="73" t="s">
        <v>264</v>
      </c>
    </row>
    <row r="23" spans="4:7" ht="14.25">
      <c r="D23" s="71" t="s">
        <v>256</v>
      </c>
      <c r="E23" s="76">
        <v>171.6</v>
      </c>
      <c r="F23" s="127">
        <v>0</v>
      </c>
      <c r="G23" s="127">
        <f>E23*F23</f>
        <v>0</v>
      </c>
    </row>
    <row r="24" ht="12.75">
      <c r="B24" s="71"/>
    </row>
    <row r="25" spans="2:3" ht="25.5">
      <c r="B25" s="71">
        <v>5</v>
      </c>
      <c r="C25" s="73" t="s">
        <v>266</v>
      </c>
    </row>
    <row r="26" spans="4:7" ht="14.25">
      <c r="D26" s="71" t="s">
        <v>259</v>
      </c>
      <c r="E26" s="76">
        <v>17.8</v>
      </c>
      <c r="F26" s="127">
        <v>0</v>
      </c>
      <c r="G26" s="127">
        <f>E26*F26</f>
        <v>0</v>
      </c>
    </row>
    <row r="27" ht="12.75">
      <c r="B27" s="71"/>
    </row>
    <row r="28" spans="2:3" ht="25.5">
      <c r="B28" s="71">
        <v>6</v>
      </c>
      <c r="C28" s="73" t="s">
        <v>268</v>
      </c>
    </row>
    <row r="29" spans="4:7" ht="14.25">
      <c r="D29" s="71" t="s">
        <v>259</v>
      </c>
      <c r="E29" s="76">
        <v>47.5</v>
      </c>
      <c r="F29" s="127">
        <v>0</v>
      </c>
      <c r="G29" s="127">
        <f>E29*F29</f>
        <v>0</v>
      </c>
    </row>
    <row r="30" ht="12.75">
      <c r="B30" s="71"/>
    </row>
    <row r="31" spans="2:3" ht="81.75" customHeight="1">
      <c r="B31" s="71">
        <v>7</v>
      </c>
      <c r="C31" s="73" t="s">
        <v>280</v>
      </c>
    </row>
    <row r="32" spans="4:7" ht="14.25">
      <c r="D32" s="71" t="s">
        <v>259</v>
      </c>
      <c r="E32" s="76">
        <v>117</v>
      </c>
      <c r="F32" s="127">
        <v>0</v>
      </c>
      <c r="G32" s="127">
        <f>E32*F32</f>
        <v>0</v>
      </c>
    </row>
    <row r="33" ht="12.75">
      <c r="B33" s="71"/>
    </row>
    <row r="34" spans="2:3" ht="25.5">
      <c r="B34" s="71">
        <v>8</v>
      </c>
      <c r="C34" s="73" t="s">
        <v>274</v>
      </c>
    </row>
    <row r="35" spans="4:7" ht="14.25">
      <c r="D35" s="71" t="s">
        <v>259</v>
      </c>
      <c r="E35" s="76">
        <v>54</v>
      </c>
      <c r="F35" s="127">
        <v>0</v>
      </c>
      <c r="G35" s="127">
        <f>E35*F35</f>
        <v>0</v>
      </c>
    </row>
    <row r="36" ht="12.75">
      <c r="B36" s="71"/>
    </row>
    <row r="37" spans="2:3" ht="25.5">
      <c r="B37" s="71">
        <v>11</v>
      </c>
      <c r="C37" s="73" t="s">
        <v>276</v>
      </c>
    </row>
    <row r="38" spans="4:7" ht="12.75">
      <c r="D38" s="71" t="s">
        <v>79</v>
      </c>
      <c r="E38" s="76">
        <v>1</v>
      </c>
      <c r="F38" s="127">
        <v>0</v>
      </c>
      <c r="G38" s="127">
        <f>E38*F38</f>
        <v>0</v>
      </c>
    </row>
    <row r="39" ht="12.75">
      <c r="B39" s="71"/>
    </row>
    <row r="40" spans="2:5" ht="25.5">
      <c r="B40" s="84">
        <v>12</v>
      </c>
      <c r="C40" s="85" t="s">
        <v>278</v>
      </c>
      <c r="D40" s="75"/>
      <c r="E40" s="86"/>
    </row>
    <row r="41" spans="2:7" ht="12.75">
      <c r="B41" s="75"/>
      <c r="C41" s="162"/>
      <c r="D41" s="84" t="s">
        <v>79</v>
      </c>
      <c r="E41" s="163">
        <v>2</v>
      </c>
      <c r="F41" s="127">
        <v>0</v>
      </c>
      <c r="G41" s="127">
        <f>E41*F41</f>
        <v>0</v>
      </c>
    </row>
    <row r="42" ht="12.75">
      <c r="B42" s="71"/>
    </row>
    <row r="43" ht="12.75">
      <c r="B43" s="71"/>
    </row>
    <row r="44" ht="12.75">
      <c r="C44" s="72" t="s">
        <v>281</v>
      </c>
    </row>
    <row r="45" ht="12.75">
      <c r="B45" s="71"/>
    </row>
    <row r="46" spans="2:3" ht="38.25">
      <c r="B46" s="71" t="s">
        <v>247</v>
      </c>
      <c r="C46" s="73" t="s">
        <v>282</v>
      </c>
    </row>
    <row r="47" spans="3:7" ht="12.75">
      <c r="C47" s="73" t="s">
        <v>311</v>
      </c>
      <c r="D47" s="71" t="s">
        <v>249</v>
      </c>
      <c r="E47" s="76">
        <v>286</v>
      </c>
      <c r="F47" s="127">
        <v>0</v>
      </c>
      <c r="G47" s="127">
        <f>E47*F47</f>
        <v>0</v>
      </c>
    </row>
    <row r="48" ht="12.75">
      <c r="B48" s="71"/>
    </row>
    <row r="49" spans="2:3" ht="51">
      <c r="B49" s="71" t="s">
        <v>250</v>
      </c>
      <c r="C49" s="73" t="s">
        <v>284</v>
      </c>
    </row>
    <row r="50" spans="3:7" ht="12.75">
      <c r="C50" s="73" t="s">
        <v>312</v>
      </c>
      <c r="D50" s="71" t="s">
        <v>79</v>
      </c>
      <c r="E50" s="76">
        <v>2</v>
      </c>
      <c r="F50" s="127">
        <v>0</v>
      </c>
      <c r="G50" s="127">
        <f>E50*F50</f>
        <v>0</v>
      </c>
    </row>
    <row r="51" ht="12.75">
      <c r="B51" s="71"/>
    </row>
    <row r="52" spans="2:3" ht="25.5">
      <c r="B52" s="71" t="s">
        <v>252</v>
      </c>
      <c r="C52" s="73" t="s">
        <v>286</v>
      </c>
    </row>
    <row r="53" spans="3:7" ht="12.75">
      <c r="C53" s="73" t="s">
        <v>313</v>
      </c>
      <c r="D53" s="71" t="s">
        <v>79</v>
      </c>
      <c r="E53" s="76">
        <v>30</v>
      </c>
      <c r="F53" s="127">
        <v>0</v>
      </c>
      <c r="G53" s="127">
        <f>E53*F53</f>
        <v>0</v>
      </c>
    </row>
    <row r="54" ht="12.75">
      <c r="B54" s="71"/>
    </row>
    <row r="55" spans="2:3" ht="12.75">
      <c r="B55" s="71" t="s">
        <v>255</v>
      </c>
      <c r="C55" s="73" t="s">
        <v>290</v>
      </c>
    </row>
    <row r="56" spans="3:7" ht="12.75">
      <c r="C56" s="73" t="s">
        <v>314</v>
      </c>
      <c r="D56" s="71" t="s">
        <v>79</v>
      </c>
      <c r="E56" s="76">
        <v>1</v>
      </c>
      <c r="F56" s="127">
        <v>0</v>
      </c>
      <c r="G56" s="127">
        <f>E56*F56</f>
        <v>0</v>
      </c>
    </row>
    <row r="57" ht="12.75">
      <c r="B57" s="71"/>
    </row>
    <row r="58" spans="2:3" ht="25.5">
      <c r="B58" s="71" t="s">
        <v>257</v>
      </c>
      <c r="C58" s="73" t="s">
        <v>292</v>
      </c>
    </row>
    <row r="59" spans="3:7" ht="12.75">
      <c r="C59" s="73" t="s">
        <v>315</v>
      </c>
      <c r="D59" s="71" t="s">
        <v>79</v>
      </c>
      <c r="E59" s="76">
        <v>1</v>
      </c>
      <c r="F59" s="127">
        <v>0</v>
      </c>
      <c r="G59" s="127">
        <f>E59*F59</f>
        <v>0</v>
      </c>
    </row>
    <row r="60" ht="12.75">
      <c r="B60" s="71"/>
    </row>
    <row r="61" spans="2:3" ht="25.5">
      <c r="B61" s="71" t="s">
        <v>258</v>
      </c>
      <c r="C61" s="73" t="s">
        <v>294</v>
      </c>
    </row>
    <row r="62" spans="3:7" ht="12.75">
      <c r="C62" s="73" t="s">
        <v>316</v>
      </c>
      <c r="D62" s="71" t="s">
        <v>79</v>
      </c>
      <c r="E62" s="76">
        <v>1</v>
      </c>
      <c r="F62" s="127">
        <v>0</v>
      </c>
      <c r="G62" s="127">
        <f>E62*F62</f>
        <v>0</v>
      </c>
    </row>
    <row r="63" ht="12.75">
      <c r="B63" s="71"/>
    </row>
    <row r="64" spans="2:3" ht="38.25">
      <c r="B64" s="71" t="s">
        <v>260</v>
      </c>
      <c r="C64" s="73" t="s">
        <v>296</v>
      </c>
    </row>
    <row r="65" spans="3:7" ht="12.75">
      <c r="C65" s="73" t="s">
        <v>297</v>
      </c>
      <c r="D65" s="71" t="s">
        <v>249</v>
      </c>
      <c r="E65" s="76">
        <v>2</v>
      </c>
      <c r="F65" s="127">
        <v>0</v>
      </c>
      <c r="G65" s="127">
        <f>E65*F65</f>
        <v>0</v>
      </c>
    </row>
    <row r="66" ht="12.75">
      <c r="B66" s="71"/>
    </row>
    <row r="67" spans="2:3" ht="25.5">
      <c r="B67" s="71" t="s">
        <v>262</v>
      </c>
      <c r="C67" s="73" t="s">
        <v>298</v>
      </c>
    </row>
    <row r="68" spans="3:7" ht="12.75">
      <c r="C68" s="73" t="s">
        <v>299</v>
      </c>
      <c r="D68" s="71" t="s">
        <v>79</v>
      </c>
      <c r="E68" s="76">
        <v>1</v>
      </c>
      <c r="F68" s="127">
        <v>0</v>
      </c>
      <c r="G68" s="127">
        <f>E68*F68</f>
        <v>0</v>
      </c>
    </row>
    <row r="69" ht="12.75">
      <c r="B69" s="71"/>
    </row>
    <row r="70" spans="2:3" ht="25.5">
      <c r="B70" s="71" t="s">
        <v>265</v>
      </c>
      <c r="C70" s="73" t="s">
        <v>300</v>
      </c>
    </row>
    <row r="71" spans="4:7" ht="14.25">
      <c r="D71" s="71" t="s">
        <v>256</v>
      </c>
      <c r="E71" s="76">
        <v>1</v>
      </c>
      <c r="F71" s="127">
        <v>0</v>
      </c>
      <c r="G71" s="127">
        <f>E71*F71</f>
        <v>0</v>
      </c>
    </row>
    <row r="72" ht="12.75">
      <c r="B72" s="71"/>
    </row>
    <row r="73" spans="2:3" ht="25.5">
      <c r="B73" s="71" t="s">
        <v>267</v>
      </c>
      <c r="C73" s="73" t="s">
        <v>301</v>
      </c>
    </row>
    <row r="74" spans="4:7" ht="12.75">
      <c r="D74" s="71" t="s">
        <v>79</v>
      </c>
      <c r="E74" s="76">
        <v>5</v>
      </c>
      <c r="F74" s="127">
        <v>0</v>
      </c>
      <c r="G74" s="127">
        <f>E74*F74</f>
        <v>0</v>
      </c>
    </row>
    <row r="75" ht="12.75">
      <c r="B75" s="71"/>
    </row>
    <row r="76" spans="2:3" ht="63.75">
      <c r="B76" s="71" t="s">
        <v>269</v>
      </c>
      <c r="C76" s="73" t="s">
        <v>302</v>
      </c>
    </row>
    <row r="77" spans="4:7" ht="12.75">
      <c r="D77" s="71" t="s">
        <v>79</v>
      </c>
      <c r="E77" s="76">
        <v>3</v>
      </c>
      <c r="F77" s="127">
        <v>0</v>
      </c>
      <c r="G77" s="127">
        <f>E77*F77</f>
        <v>0</v>
      </c>
    </row>
    <row r="78" ht="12.75">
      <c r="B78" s="71"/>
    </row>
    <row r="79" spans="2:3" ht="25.5">
      <c r="B79" s="71" t="s">
        <v>271</v>
      </c>
      <c r="C79" s="73" t="s">
        <v>303</v>
      </c>
    </row>
    <row r="80" spans="4:7" ht="12.75">
      <c r="D80" s="71" t="s">
        <v>249</v>
      </c>
      <c r="E80" s="76">
        <v>286</v>
      </c>
      <c r="F80" s="127">
        <v>0</v>
      </c>
      <c r="G80" s="127">
        <f>E80*F80</f>
        <v>0</v>
      </c>
    </row>
    <row r="81" ht="12.75">
      <c r="B81" s="71"/>
    </row>
    <row r="82" spans="2:3" ht="38.25">
      <c r="B82" s="71" t="s">
        <v>272</v>
      </c>
      <c r="C82" s="73" t="s">
        <v>305</v>
      </c>
    </row>
    <row r="83" spans="2:7" ht="12.75">
      <c r="B83" s="71"/>
      <c r="C83" s="73"/>
      <c r="D83" s="69" t="s">
        <v>251</v>
      </c>
      <c r="E83" s="70">
        <v>1</v>
      </c>
      <c r="F83" s="127">
        <v>0</v>
      </c>
      <c r="G83" s="127">
        <f>E83*F83</f>
        <v>0</v>
      </c>
    </row>
    <row r="84" ht="12.75">
      <c r="B84" s="71"/>
    </row>
    <row r="85" spans="2:3" ht="25.5">
      <c r="B85" s="71" t="s">
        <v>273</v>
      </c>
      <c r="C85" s="73" t="s">
        <v>306</v>
      </c>
    </row>
    <row r="86" spans="2:7" ht="12.75">
      <c r="B86" s="71"/>
      <c r="C86" s="73"/>
      <c r="D86" s="69" t="s">
        <v>251</v>
      </c>
      <c r="E86" s="70">
        <v>1</v>
      </c>
      <c r="F86" s="127">
        <v>0</v>
      </c>
      <c r="G86" s="127">
        <f>E86*F86</f>
        <v>0</v>
      </c>
    </row>
    <row r="87" ht="12.75">
      <c r="B87" s="71"/>
    </row>
    <row r="88" spans="2:3" ht="12.75">
      <c r="B88" s="71" t="s">
        <v>275</v>
      </c>
      <c r="C88" s="73" t="s">
        <v>308</v>
      </c>
    </row>
    <row r="89" spans="2:7" ht="12.75">
      <c r="B89" s="71"/>
      <c r="C89" s="73"/>
      <c r="D89" s="69" t="s">
        <v>251</v>
      </c>
      <c r="E89" s="70">
        <v>1</v>
      </c>
      <c r="F89" s="127">
        <v>0</v>
      </c>
      <c r="G89" s="127">
        <f>E89*F89</f>
        <v>0</v>
      </c>
    </row>
    <row r="90" ht="12.75">
      <c r="B90" s="71"/>
    </row>
    <row r="91" spans="2:3" ht="38.25">
      <c r="B91" s="71" t="s">
        <v>277</v>
      </c>
      <c r="C91" s="73" t="s">
        <v>309</v>
      </c>
    </row>
    <row r="92" spans="2:7" ht="12.75">
      <c r="B92" s="71"/>
      <c r="C92" s="73"/>
      <c r="D92" s="69" t="s">
        <v>251</v>
      </c>
      <c r="E92" s="70">
        <v>1</v>
      </c>
      <c r="F92" s="127">
        <v>0</v>
      </c>
      <c r="G92" s="127">
        <f>E92*F92</f>
        <v>0</v>
      </c>
    </row>
    <row r="93" ht="12.75">
      <c r="B93" s="71"/>
    </row>
    <row r="94" spans="2:5" ht="63.75">
      <c r="B94" s="84" t="s">
        <v>307</v>
      </c>
      <c r="C94" s="85" t="s">
        <v>310</v>
      </c>
      <c r="D94" s="75"/>
      <c r="E94" s="86"/>
    </row>
    <row r="95" spans="2:7" ht="12.75">
      <c r="B95" s="78"/>
      <c r="C95" s="87"/>
      <c r="D95" s="80" t="s">
        <v>251</v>
      </c>
      <c r="E95" s="88">
        <v>1</v>
      </c>
      <c r="F95" s="127">
        <v>0</v>
      </c>
      <c r="G95" s="127">
        <f>E95*F95</f>
        <v>0</v>
      </c>
    </row>
    <row r="96" ht="12.75">
      <c r="B96" s="71"/>
    </row>
    <row r="97" spans="3:8" ht="12.75">
      <c r="C97" s="73"/>
      <c r="H97" s="144">
        <f>SUM(G5:G95)</f>
        <v>0</v>
      </c>
    </row>
    <row r="98" ht="12.75">
      <c r="B98" s="71"/>
    </row>
    <row r="99" ht="12.75">
      <c r="B99" s="71"/>
    </row>
    <row r="100" ht="12.75">
      <c r="C100" s="72" t="s">
        <v>516</v>
      </c>
    </row>
    <row r="101" ht="12.75">
      <c r="B101" s="71"/>
    </row>
    <row r="102" ht="12.75">
      <c r="B102" s="71"/>
    </row>
    <row r="103" spans="2:7" ht="12.75">
      <c r="B103" s="71">
        <v>1</v>
      </c>
      <c r="C103" s="73" t="s">
        <v>317</v>
      </c>
      <c r="D103" s="89" t="s">
        <v>251</v>
      </c>
      <c r="E103" s="90">
        <v>1</v>
      </c>
      <c r="F103" s="127">
        <v>0</v>
      </c>
      <c r="G103" s="127">
        <f>E103*F103</f>
        <v>0</v>
      </c>
    </row>
    <row r="104" ht="12.75">
      <c r="B104" s="71"/>
    </row>
    <row r="105" spans="2:7" ht="25.5">
      <c r="B105" s="71">
        <v>2</v>
      </c>
      <c r="C105" s="73" t="s">
        <v>318</v>
      </c>
      <c r="D105" s="89" t="s">
        <v>251</v>
      </c>
      <c r="E105" s="90">
        <v>1</v>
      </c>
      <c r="F105" s="127">
        <v>0</v>
      </c>
      <c r="G105" s="127">
        <f>E105*F105</f>
        <v>0</v>
      </c>
    </row>
    <row r="106" ht="12.75">
      <c r="B106" s="71"/>
    </row>
    <row r="107" spans="2:3" ht="38.25">
      <c r="B107" s="71">
        <v>3</v>
      </c>
      <c r="C107" s="73" t="s">
        <v>309</v>
      </c>
    </row>
    <row r="108" spans="2:7" ht="12.75">
      <c r="B108" s="71"/>
      <c r="C108" s="73"/>
      <c r="D108" s="69" t="s">
        <v>251</v>
      </c>
      <c r="E108" s="70">
        <v>1</v>
      </c>
      <c r="F108" s="127">
        <v>0</v>
      </c>
      <c r="G108" s="127">
        <f>E108*F108</f>
        <v>0</v>
      </c>
    </row>
    <row r="109" ht="12.75">
      <c r="B109" s="71"/>
    </row>
    <row r="110" spans="2:5" ht="63.75">
      <c r="B110" s="71">
        <v>4</v>
      </c>
      <c r="C110" s="85" t="s">
        <v>310</v>
      </c>
      <c r="D110" s="75"/>
      <c r="E110" s="86"/>
    </row>
    <row r="111" spans="2:7" ht="12.75">
      <c r="B111" s="71"/>
      <c r="C111" s="85"/>
      <c r="D111" s="75" t="s">
        <v>251</v>
      </c>
      <c r="E111" s="86">
        <v>1</v>
      </c>
      <c r="F111" s="127">
        <v>0</v>
      </c>
      <c r="G111" s="127">
        <f>E111*F111</f>
        <v>0</v>
      </c>
    </row>
    <row r="112" ht="12.75">
      <c r="B112" s="71"/>
    </row>
    <row r="113" spans="2:7" ht="64.5" thickBot="1">
      <c r="B113" s="135">
        <v>5</v>
      </c>
      <c r="C113" s="136" t="s">
        <v>517</v>
      </c>
      <c r="D113" s="137" t="s">
        <v>251</v>
      </c>
      <c r="E113" s="138">
        <v>1</v>
      </c>
      <c r="F113" s="139">
        <f>H97*0.05</f>
        <v>0</v>
      </c>
      <c r="G113" s="140">
        <f>E113*F113</f>
        <v>0</v>
      </c>
    </row>
    <row r="115" spans="5:7" ht="12.75">
      <c r="E115" s="40" t="s">
        <v>512</v>
      </c>
      <c r="G115" s="127">
        <f>SUM(G4:G113)</f>
        <v>0</v>
      </c>
    </row>
    <row r="116" spans="5:7" ht="12.75">
      <c r="E116" s="40" t="s">
        <v>513</v>
      </c>
      <c r="G116" s="127">
        <f>G115*0.22</f>
        <v>0</v>
      </c>
    </row>
    <row r="117" spans="5:7" ht="12.75">
      <c r="E117" s="40" t="s">
        <v>514</v>
      </c>
      <c r="G117" s="127">
        <f>G115*1.22</f>
        <v>0</v>
      </c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165"/>
  <sheetViews>
    <sheetView zoomScaleSheetLayoutView="100" zoomScalePageLayoutView="0" workbookViewId="0" topLeftCell="A1">
      <pane ySplit="4" topLeftCell="A143" activePane="bottomLeft" state="frozen"/>
      <selection pane="topLeft" activeCell="A1" sqref="A1"/>
      <selection pane="bottomLeft" activeCell="A23" sqref="A23:IV23"/>
    </sheetView>
  </sheetViews>
  <sheetFormatPr defaultColWidth="9.140625" defaultRowHeight="12.75"/>
  <cols>
    <col min="1" max="1" width="3.140625" style="0" customWidth="1"/>
    <col min="2" max="2" width="6.140625" style="122" customWidth="1"/>
    <col min="3" max="3" width="43.57421875" style="124" customWidth="1"/>
    <col min="4" max="4" width="9.140625" style="124" customWidth="1"/>
    <col min="5" max="5" width="10.00390625" style="145" customWidth="1"/>
    <col min="6" max="6" width="11.28125" style="0" customWidth="1"/>
    <col min="7" max="7" width="13.00390625" style="0" customWidth="1"/>
  </cols>
  <sheetData>
    <row r="1" spans="2:5" ht="18">
      <c r="B1" s="189" t="s">
        <v>436</v>
      </c>
      <c r="C1" s="190"/>
      <c r="D1" s="190"/>
      <c r="E1" s="190"/>
    </row>
    <row r="2" spans="2:5" ht="18">
      <c r="B2" s="189" t="s">
        <v>518</v>
      </c>
      <c r="C2" s="190"/>
      <c r="D2" s="190"/>
      <c r="E2" s="190"/>
    </row>
    <row r="3" ht="12.75">
      <c r="C3" s="123"/>
    </row>
    <row r="4" spans="2:7" ht="15" thickBot="1">
      <c r="B4" s="92" t="s">
        <v>3</v>
      </c>
      <c r="C4" s="91" t="s">
        <v>1</v>
      </c>
      <c r="D4" s="92" t="s">
        <v>2</v>
      </c>
      <c r="E4" s="93" t="s">
        <v>0</v>
      </c>
      <c r="F4" s="146" t="s">
        <v>245</v>
      </c>
      <c r="G4" s="146" t="s">
        <v>72</v>
      </c>
    </row>
    <row r="5" spans="2:5" s="128" customFormat="1" ht="13.5" thickBot="1">
      <c r="B5" s="147"/>
      <c r="C5" s="148"/>
      <c r="D5" s="149"/>
      <c r="E5" s="150"/>
    </row>
    <row r="6" spans="2:3" ht="12.75">
      <c r="B6" s="125" t="s">
        <v>412</v>
      </c>
      <c r="C6" s="123" t="s">
        <v>246</v>
      </c>
    </row>
    <row r="7" spans="2:3" ht="12.75">
      <c r="B7" s="125"/>
      <c r="C7" s="123"/>
    </row>
    <row r="8" spans="2:3" ht="12.75">
      <c r="B8" s="122" t="s">
        <v>413</v>
      </c>
      <c r="C8" s="124" t="s">
        <v>414</v>
      </c>
    </row>
    <row r="9" spans="3:7" ht="12.75">
      <c r="C9" s="124" t="s">
        <v>415</v>
      </c>
      <c r="D9" s="124" t="s">
        <v>249</v>
      </c>
      <c r="E9" s="145">
        <v>398</v>
      </c>
      <c r="F9" s="127">
        <v>0</v>
      </c>
      <c r="G9" s="127">
        <f>E9*F9</f>
        <v>0</v>
      </c>
    </row>
    <row r="11" spans="2:3" ht="12.75">
      <c r="B11" s="122" t="s">
        <v>416</v>
      </c>
      <c r="C11" s="124" t="s">
        <v>417</v>
      </c>
    </row>
    <row r="12" spans="3:7" ht="12.75">
      <c r="C12" s="124" t="s">
        <v>418</v>
      </c>
      <c r="D12" s="124" t="s">
        <v>88</v>
      </c>
      <c r="E12" s="145">
        <v>20</v>
      </c>
      <c r="F12" s="127">
        <v>0</v>
      </c>
      <c r="G12" s="127">
        <f>E12*F12</f>
        <v>0</v>
      </c>
    </row>
    <row r="13" spans="2:3" ht="12.75">
      <c r="B13" s="125"/>
      <c r="C13" s="123"/>
    </row>
    <row r="14" ht="12.75">
      <c r="B14" s="125"/>
    </row>
    <row r="15" spans="2:3" ht="12.75">
      <c r="B15" s="125" t="s">
        <v>419</v>
      </c>
      <c r="C15" s="123" t="s">
        <v>420</v>
      </c>
    </row>
    <row r="16" spans="2:3" ht="12.75">
      <c r="B16" s="125"/>
      <c r="C16" s="123"/>
    </row>
    <row r="17" spans="2:7" ht="38.25">
      <c r="B17" s="151" t="s">
        <v>421</v>
      </c>
      <c r="C17" s="126" t="s">
        <v>538</v>
      </c>
      <c r="D17" s="124" t="s">
        <v>91</v>
      </c>
      <c r="E17" s="145">
        <v>660</v>
      </c>
      <c r="F17" s="127">
        <v>0</v>
      </c>
      <c r="G17" s="127">
        <f>E17*F17</f>
        <v>0</v>
      </c>
    </row>
    <row r="19" spans="2:7" ht="38.25">
      <c r="B19" s="151" t="s">
        <v>423</v>
      </c>
      <c r="C19" s="126" t="s">
        <v>539</v>
      </c>
      <c r="D19" s="124" t="s">
        <v>91</v>
      </c>
      <c r="E19" s="145">
        <v>123</v>
      </c>
      <c r="F19" s="127">
        <v>0</v>
      </c>
      <c r="G19" s="127">
        <f>E19*F19</f>
        <v>0</v>
      </c>
    </row>
    <row r="21" spans="2:3" ht="12.75">
      <c r="B21" s="122" t="s">
        <v>424</v>
      </c>
      <c r="C21" s="124" t="s">
        <v>425</v>
      </c>
    </row>
    <row r="22" spans="3:7" ht="12.75">
      <c r="C22" s="124" t="s">
        <v>426</v>
      </c>
      <c r="D22" s="124" t="s">
        <v>85</v>
      </c>
      <c r="E22" s="145">
        <v>398</v>
      </c>
      <c r="F22" s="127">
        <v>0</v>
      </c>
      <c r="G22" s="127">
        <f>E22*F22</f>
        <v>0</v>
      </c>
    </row>
    <row r="24" spans="2:7" ht="64.5" customHeight="1">
      <c r="B24" s="151" t="s">
        <v>427</v>
      </c>
      <c r="C24" s="164" t="s">
        <v>534</v>
      </c>
      <c r="D24" s="124" t="s">
        <v>91</v>
      </c>
      <c r="E24" s="145">
        <v>55</v>
      </c>
      <c r="F24" s="127">
        <v>0</v>
      </c>
      <c r="G24" s="127">
        <f>E24*F24</f>
        <v>0</v>
      </c>
    </row>
    <row r="26" spans="2:7" ht="68.25" customHeight="1">
      <c r="B26" s="151" t="s">
        <v>428</v>
      </c>
      <c r="C26" s="164" t="s">
        <v>555</v>
      </c>
      <c r="D26" s="124" t="s">
        <v>91</v>
      </c>
      <c r="E26" s="145">
        <v>293</v>
      </c>
      <c r="F26" s="127">
        <v>0</v>
      </c>
      <c r="G26" s="127">
        <f>E26*F26</f>
        <v>0</v>
      </c>
    </row>
    <row r="27" ht="12.75">
      <c r="C27" s="165"/>
    </row>
    <row r="28" spans="2:7" ht="79.5" customHeight="1">
      <c r="B28" s="151" t="s">
        <v>429</v>
      </c>
      <c r="C28" s="164" t="s">
        <v>556</v>
      </c>
      <c r="D28" s="124" t="s">
        <v>91</v>
      </c>
      <c r="E28" s="145">
        <v>421</v>
      </c>
      <c r="F28" s="127">
        <v>0</v>
      </c>
      <c r="G28" s="127">
        <f>E28*F28</f>
        <v>0</v>
      </c>
    </row>
    <row r="29" spans="2:3" ht="12.75">
      <c r="B29" s="125"/>
      <c r="C29" s="123"/>
    </row>
    <row r="30" ht="12.75">
      <c r="B30" s="125"/>
    </row>
    <row r="31" spans="2:3" ht="12.75">
      <c r="B31" s="125" t="s">
        <v>435</v>
      </c>
      <c r="C31" s="123" t="s">
        <v>436</v>
      </c>
    </row>
    <row r="32" spans="2:3" ht="12.75">
      <c r="B32" s="125"/>
      <c r="C32" s="123"/>
    </row>
    <row r="33" spans="2:3" ht="12.75">
      <c r="B33" s="122" t="s">
        <v>437</v>
      </c>
      <c r="C33" s="124" t="s">
        <v>438</v>
      </c>
    </row>
    <row r="34" ht="12.75">
      <c r="C34" s="124" t="s">
        <v>531</v>
      </c>
    </row>
    <row r="35" ht="12.75">
      <c r="C35" s="124" t="s">
        <v>439</v>
      </c>
    </row>
    <row r="36" spans="3:7" ht="12.75">
      <c r="C36" s="124" t="s">
        <v>440</v>
      </c>
      <c r="D36" s="124" t="s">
        <v>249</v>
      </c>
      <c r="E36" s="145">
        <v>292</v>
      </c>
      <c r="F36" s="127">
        <v>0</v>
      </c>
      <c r="G36" s="127">
        <f>E36*F36</f>
        <v>0</v>
      </c>
    </row>
    <row r="38" spans="2:3" ht="12.75">
      <c r="B38" s="122" t="s">
        <v>441</v>
      </c>
      <c r="C38" s="124" t="s">
        <v>438</v>
      </c>
    </row>
    <row r="39" ht="12.75">
      <c r="C39" s="124" t="s">
        <v>532</v>
      </c>
    </row>
    <row r="40" ht="12.75">
      <c r="C40" s="124" t="s">
        <v>439</v>
      </c>
    </row>
    <row r="41" spans="3:7" ht="12.75">
      <c r="C41" s="124" t="s">
        <v>442</v>
      </c>
      <c r="D41" s="124" t="s">
        <v>249</v>
      </c>
      <c r="E41" s="145">
        <v>106</v>
      </c>
      <c r="F41" s="127">
        <v>0</v>
      </c>
      <c r="G41" s="127">
        <f>E41*F41</f>
        <v>0</v>
      </c>
    </row>
    <row r="43" spans="2:3" ht="12.75">
      <c r="B43" s="122" t="s">
        <v>443</v>
      </c>
      <c r="C43" s="124" t="s">
        <v>535</v>
      </c>
    </row>
    <row r="44" ht="12.75">
      <c r="C44" s="124" t="s">
        <v>445</v>
      </c>
    </row>
    <row r="45" spans="3:7" ht="12.75">
      <c r="C45" s="124" t="s">
        <v>446</v>
      </c>
      <c r="D45" s="124" t="s">
        <v>88</v>
      </c>
      <c r="E45" s="145">
        <v>3</v>
      </c>
      <c r="F45" s="127">
        <v>0</v>
      </c>
      <c r="G45" s="127">
        <f>E45*F45</f>
        <v>0</v>
      </c>
    </row>
    <row r="48" spans="2:3" ht="12.75">
      <c r="B48" s="122" t="s">
        <v>447</v>
      </c>
      <c r="C48" s="124" t="s">
        <v>444</v>
      </c>
    </row>
    <row r="49" ht="12.75">
      <c r="C49" s="124" t="s">
        <v>445</v>
      </c>
    </row>
    <row r="50" spans="3:7" ht="12.75">
      <c r="C50" s="124" t="s">
        <v>446</v>
      </c>
      <c r="D50" s="124" t="s">
        <v>88</v>
      </c>
      <c r="E50" s="145">
        <v>11</v>
      </c>
      <c r="F50" s="127">
        <v>0</v>
      </c>
      <c r="G50" s="127">
        <f>E50*F50</f>
        <v>0</v>
      </c>
    </row>
    <row r="52" spans="2:3" ht="12.75">
      <c r="B52" s="122" t="s">
        <v>453</v>
      </c>
      <c r="C52" s="124" t="s">
        <v>448</v>
      </c>
    </row>
    <row r="53" ht="12.75">
      <c r="C53" s="124" t="s">
        <v>449</v>
      </c>
    </row>
    <row r="54" ht="12.75">
      <c r="C54" s="124" t="s">
        <v>450</v>
      </c>
    </row>
    <row r="55" ht="12.75">
      <c r="C55" s="124" t="s">
        <v>451</v>
      </c>
    </row>
    <row r="56" spans="3:7" ht="12.75">
      <c r="C56" s="124" t="s">
        <v>452</v>
      </c>
      <c r="D56" s="124" t="s">
        <v>88</v>
      </c>
      <c r="E56" s="145">
        <v>14</v>
      </c>
      <c r="F56" s="127">
        <v>0</v>
      </c>
      <c r="G56" s="127">
        <f>E56*F56</f>
        <v>0</v>
      </c>
    </row>
    <row r="58" spans="2:3" ht="12.75">
      <c r="B58" s="122" t="s">
        <v>536</v>
      </c>
      <c r="C58" s="124" t="s">
        <v>454</v>
      </c>
    </row>
    <row r="59" spans="3:7" ht="12.75">
      <c r="C59" s="124" t="s">
        <v>455</v>
      </c>
      <c r="D59" s="124" t="s">
        <v>88</v>
      </c>
      <c r="E59" s="145">
        <v>1</v>
      </c>
      <c r="F59" s="127">
        <v>0</v>
      </c>
      <c r="G59" s="127">
        <f>E59*F59</f>
        <v>0</v>
      </c>
    </row>
    <row r="60" ht="12.75">
      <c r="B60" s="125"/>
    </row>
    <row r="61" spans="2:3" ht="12.75">
      <c r="B61" s="125" t="s">
        <v>456</v>
      </c>
      <c r="C61" s="123" t="s">
        <v>457</v>
      </c>
    </row>
    <row r="62" spans="2:3" ht="12.75">
      <c r="B62" s="125"/>
      <c r="C62" s="123"/>
    </row>
    <row r="63" spans="2:3" ht="12.75">
      <c r="B63" s="122" t="s">
        <v>458</v>
      </c>
      <c r="C63" s="124" t="s">
        <v>459</v>
      </c>
    </row>
    <row r="64" spans="3:7" ht="12.75">
      <c r="C64" s="124" t="s">
        <v>460</v>
      </c>
      <c r="D64" s="124" t="s">
        <v>249</v>
      </c>
      <c r="E64" s="145">
        <v>398</v>
      </c>
      <c r="F64" s="127">
        <v>0</v>
      </c>
      <c r="G64" s="127">
        <f>E64*F64</f>
        <v>0</v>
      </c>
    </row>
    <row r="66" spans="2:3" ht="12.75">
      <c r="B66" s="122" t="s">
        <v>461</v>
      </c>
      <c r="C66" s="124" t="s">
        <v>459</v>
      </c>
    </row>
    <row r="67" ht="12.75">
      <c r="C67" s="124" t="s">
        <v>462</v>
      </c>
    </row>
    <row r="68" spans="3:7" ht="12.75">
      <c r="C68" s="124" t="s">
        <v>463</v>
      </c>
      <c r="D68" s="124" t="s">
        <v>88</v>
      </c>
      <c r="E68" s="145">
        <v>14</v>
      </c>
      <c r="F68" s="127">
        <v>0</v>
      </c>
      <c r="G68" s="127">
        <f>E68*F68</f>
        <v>0</v>
      </c>
    </row>
    <row r="70" spans="2:3" ht="12.75">
      <c r="B70" s="122" t="s">
        <v>464</v>
      </c>
      <c r="C70" s="124" t="s">
        <v>465</v>
      </c>
    </row>
    <row r="71" spans="3:8" ht="12.75">
      <c r="C71" s="124" t="s">
        <v>466</v>
      </c>
      <c r="D71" s="124" t="s">
        <v>249</v>
      </c>
      <c r="E71" s="145">
        <v>398</v>
      </c>
      <c r="F71" s="127">
        <v>0</v>
      </c>
      <c r="G71" s="127">
        <f>E71*F71</f>
        <v>0</v>
      </c>
      <c r="H71" s="144">
        <f>SUM(G7:G71)</f>
        <v>0</v>
      </c>
    </row>
    <row r="73" spans="2:3" ht="12.75">
      <c r="B73" s="122" t="s">
        <v>467</v>
      </c>
      <c r="C73" s="124" t="s">
        <v>468</v>
      </c>
    </row>
    <row r="74" spans="3:7" ht="12.75">
      <c r="C74" s="124" t="s">
        <v>469</v>
      </c>
      <c r="D74" s="124" t="s">
        <v>249</v>
      </c>
      <c r="E74" s="145">
        <v>398</v>
      </c>
      <c r="F74" s="127">
        <v>0</v>
      </c>
      <c r="G74" s="127">
        <f>E74*F74</f>
        <v>0</v>
      </c>
    </row>
    <row r="76" spans="2:7" ht="12.75">
      <c r="B76" s="122" t="s">
        <v>470</v>
      </c>
      <c r="C76" s="124" t="s">
        <v>471</v>
      </c>
      <c r="D76" s="124" t="s">
        <v>410</v>
      </c>
      <c r="E76" s="145">
        <v>20</v>
      </c>
      <c r="F76" s="127">
        <v>0</v>
      </c>
      <c r="G76" s="127">
        <f>E76*F76</f>
        <v>0</v>
      </c>
    </row>
    <row r="78" spans="2:8" ht="12.75">
      <c r="B78" s="122" t="s">
        <v>472</v>
      </c>
      <c r="C78" s="124" t="s">
        <v>473</v>
      </c>
      <c r="D78" s="124" t="s">
        <v>88</v>
      </c>
      <c r="E78" s="145">
        <v>1</v>
      </c>
      <c r="F78" s="127">
        <v>0</v>
      </c>
      <c r="G78" s="127">
        <f>E78*F78</f>
        <v>0</v>
      </c>
      <c r="H78" s="59"/>
    </row>
    <row r="79" spans="2:3" ht="12.75">
      <c r="B79" s="125"/>
      <c r="C79" s="123"/>
    </row>
    <row r="80" ht="12.75">
      <c r="B80" s="125"/>
    </row>
    <row r="81" spans="2:3" ht="12.75">
      <c r="B81" s="125" t="s">
        <v>474</v>
      </c>
      <c r="C81" s="123" t="s">
        <v>475</v>
      </c>
    </row>
    <row r="83" spans="2:7" ht="38.25">
      <c r="B83" s="151" t="s">
        <v>476</v>
      </c>
      <c r="C83" s="126" t="s">
        <v>520</v>
      </c>
      <c r="D83" s="124" t="s">
        <v>78</v>
      </c>
      <c r="E83" s="145">
        <v>1</v>
      </c>
      <c r="F83" s="130">
        <f>H71*0.1</f>
        <v>0</v>
      </c>
      <c r="G83" s="127">
        <f>E83*F83</f>
        <v>0</v>
      </c>
    </row>
    <row r="84" ht="12.75">
      <c r="B84" s="125"/>
    </row>
    <row r="85" ht="12.75">
      <c r="C85" s="123" t="s">
        <v>482</v>
      </c>
    </row>
    <row r="86" ht="12.75">
      <c r="C86" s="123"/>
    </row>
    <row r="87" ht="41.25" customHeight="1">
      <c r="C87" s="126" t="s">
        <v>507</v>
      </c>
    </row>
    <row r="90" spans="2:3" ht="12.75">
      <c r="B90" s="125" t="s">
        <v>412</v>
      </c>
      <c r="C90" s="123" t="s">
        <v>246</v>
      </c>
    </row>
    <row r="91" spans="2:3" ht="12.75">
      <c r="B91" s="125"/>
      <c r="C91" s="123"/>
    </row>
    <row r="92" spans="2:3" ht="12.75">
      <c r="B92" s="122" t="s">
        <v>413</v>
      </c>
      <c r="C92" s="124" t="s">
        <v>414</v>
      </c>
    </row>
    <row r="93" spans="3:7" ht="12.75">
      <c r="C93" s="124" t="s">
        <v>415</v>
      </c>
      <c r="D93" s="124" t="s">
        <v>249</v>
      </c>
      <c r="E93" s="145">
        <v>72</v>
      </c>
      <c r="F93" s="127">
        <v>0</v>
      </c>
      <c r="G93" s="127">
        <f>E93*F93</f>
        <v>0</v>
      </c>
    </row>
    <row r="95" spans="2:3" ht="12.75">
      <c r="B95" s="122" t="s">
        <v>416</v>
      </c>
      <c r="C95" s="124" t="s">
        <v>417</v>
      </c>
    </row>
    <row r="96" spans="3:7" ht="12.75">
      <c r="C96" s="124" t="s">
        <v>418</v>
      </c>
      <c r="D96" s="124" t="s">
        <v>88</v>
      </c>
      <c r="E96" s="145">
        <v>36</v>
      </c>
      <c r="F96" s="127">
        <v>0</v>
      </c>
      <c r="G96" s="127">
        <f>E96*F96</f>
        <v>0</v>
      </c>
    </row>
    <row r="97" ht="12.75">
      <c r="B97" s="125"/>
    </row>
    <row r="98" spans="2:3" ht="12.75">
      <c r="B98" s="125" t="s">
        <v>419</v>
      </c>
      <c r="C98" s="123" t="s">
        <v>420</v>
      </c>
    </row>
    <row r="99" spans="2:3" ht="12.75">
      <c r="B99" s="125"/>
      <c r="C99" s="123"/>
    </row>
    <row r="100" spans="2:3" ht="12.75">
      <c r="B100" s="122" t="s">
        <v>421</v>
      </c>
      <c r="C100" s="124" t="s">
        <v>422</v>
      </c>
    </row>
    <row r="101" ht="12.75">
      <c r="C101" s="124" t="s">
        <v>483</v>
      </c>
    </row>
    <row r="102" spans="3:7" ht="12.75">
      <c r="C102" s="124" t="s">
        <v>484</v>
      </c>
      <c r="D102" s="124" t="s">
        <v>91</v>
      </c>
      <c r="E102" s="145">
        <v>195</v>
      </c>
      <c r="F102" s="127">
        <v>0</v>
      </c>
      <c r="G102" s="127">
        <f>E102*F102</f>
        <v>0</v>
      </c>
    </row>
    <row r="104" spans="2:3" ht="12.75">
      <c r="B104" s="122" t="s">
        <v>485</v>
      </c>
      <c r="C104" s="124" t="s">
        <v>425</v>
      </c>
    </row>
    <row r="105" spans="3:7" ht="12.75">
      <c r="C105" s="124" t="s">
        <v>426</v>
      </c>
      <c r="D105" s="124" t="s">
        <v>85</v>
      </c>
      <c r="E105" s="145">
        <v>45</v>
      </c>
      <c r="F105" s="127">
        <v>0</v>
      </c>
      <c r="G105" s="127">
        <f>E105*F105</f>
        <v>0</v>
      </c>
    </row>
    <row r="107" spans="2:3" ht="12.75">
      <c r="B107" s="122" t="s">
        <v>424</v>
      </c>
      <c r="C107" s="124" t="s">
        <v>486</v>
      </c>
    </row>
    <row r="108" ht="12.75">
      <c r="C108" s="124" t="s">
        <v>487</v>
      </c>
    </row>
    <row r="109" spans="3:7" ht="12.75">
      <c r="C109" s="124" t="s">
        <v>488</v>
      </c>
      <c r="D109" s="124" t="s">
        <v>91</v>
      </c>
      <c r="E109" s="145">
        <v>39</v>
      </c>
      <c r="F109" s="127">
        <v>0</v>
      </c>
      <c r="G109" s="127">
        <f>E109*F109</f>
        <v>0</v>
      </c>
    </row>
    <row r="111" spans="2:3" ht="12.75">
      <c r="B111" s="122" t="s">
        <v>427</v>
      </c>
      <c r="C111" s="124" t="s">
        <v>430</v>
      </c>
    </row>
    <row r="112" ht="12.75">
      <c r="C112" s="124" t="s">
        <v>431</v>
      </c>
    </row>
    <row r="113" ht="12.75">
      <c r="C113" s="124" t="s">
        <v>432</v>
      </c>
    </row>
    <row r="114" ht="12.75">
      <c r="C114" s="124" t="s">
        <v>433</v>
      </c>
    </row>
    <row r="115" spans="3:7" ht="12.75">
      <c r="C115" s="124" t="s">
        <v>434</v>
      </c>
      <c r="D115" s="124" t="s">
        <v>91</v>
      </c>
      <c r="E115" s="145">
        <v>145</v>
      </c>
      <c r="F115" s="127">
        <v>0</v>
      </c>
      <c r="G115" s="127">
        <f>E115*F115</f>
        <v>0</v>
      </c>
    </row>
    <row r="116" ht="12.75">
      <c r="B116" s="125"/>
    </row>
    <row r="117" spans="2:3" ht="12.75">
      <c r="B117" s="125" t="s">
        <v>435</v>
      </c>
      <c r="C117" s="123" t="s">
        <v>436</v>
      </c>
    </row>
    <row r="118" spans="2:3" ht="12.75">
      <c r="B118" s="125"/>
      <c r="C118" s="123"/>
    </row>
    <row r="119" spans="2:3" ht="12.75">
      <c r="B119" s="122" t="s">
        <v>437</v>
      </c>
      <c r="C119" s="124" t="s">
        <v>438</v>
      </c>
    </row>
    <row r="120" ht="12.75">
      <c r="C120" s="124" t="s">
        <v>537</v>
      </c>
    </row>
    <row r="121" ht="12.75">
      <c r="C121" s="124" t="s">
        <v>489</v>
      </c>
    </row>
    <row r="122" ht="12.75">
      <c r="C122" s="124" t="s">
        <v>490</v>
      </c>
    </row>
    <row r="123" spans="3:7" ht="12.75">
      <c r="C123" s="124" t="s">
        <v>491</v>
      </c>
      <c r="D123" s="124" t="s">
        <v>249</v>
      </c>
      <c r="E123" s="145">
        <v>72</v>
      </c>
      <c r="F123" s="127">
        <v>0</v>
      </c>
      <c r="G123" s="127">
        <f>E123*F123</f>
        <v>0</v>
      </c>
    </row>
    <row r="125" spans="2:3" ht="12.75">
      <c r="B125" s="122" t="s">
        <v>441</v>
      </c>
      <c r="C125" s="124" t="s">
        <v>492</v>
      </c>
    </row>
    <row r="126" ht="12.75">
      <c r="C126" s="124" t="s">
        <v>493</v>
      </c>
    </row>
    <row r="127" spans="3:7" ht="12.75">
      <c r="C127" s="124" t="s">
        <v>494</v>
      </c>
      <c r="D127" s="124" t="s">
        <v>88</v>
      </c>
      <c r="E127" s="145">
        <v>12</v>
      </c>
      <c r="F127" s="127">
        <v>0</v>
      </c>
      <c r="G127" s="127">
        <f>E127*F127</f>
        <v>0</v>
      </c>
    </row>
    <row r="129" spans="2:3" ht="12.75">
      <c r="B129" s="122" t="s">
        <v>443</v>
      </c>
      <c r="C129" s="124" t="s">
        <v>492</v>
      </c>
    </row>
    <row r="130" ht="12.75">
      <c r="C130" s="124" t="s">
        <v>495</v>
      </c>
    </row>
    <row r="131" spans="3:7" ht="12.75">
      <c r="C131" s="124" t="s">
        <v>494</v>
      </c>
      <c r="D131" s="124" t="s">
        <v>88</v>
      </c>
      <c r="E131" s="145">
        <v>6</v>
      </c>
      <c r="F131" s="127">
        <v>0</v>
      </c>
      <c r="G131" s="127">
        <f>E131*F131</f>
        <v>0</v>
      </c>
    </row>
    <row r="133" spans="2:3" ht="12.75">
      <c r="B133" s="122" t="s">
        <v>447</v>
      </c>
      <c r="C133" s="124" t="s">
        <v>496</v>
      </c>
    </row>
    <row r="134" spans="3:7" ht="12.75">
      <c r="C134" s="124" t="s">
        <v>497</v>
      </c>
      <c r="D134" s="124" t="s">
        <v>88</v>
      </c>
      <c r="E134" s="145">
        <v>18</v>
      </c>
      <c r="F134" s="127">
        <v>0</v>
      </c>
      <c r="G134" s="127">
        <f>E134*F134</f>
        <v>0</v>
      </c>
    </row>
    <row r="135" spans="2:3" ht="12.75">
      <c r="B135" s="125"/>
      <c r="C135" s="123"/>
    </row>
    <row r="136" ht="12.75">
      <c r="B136" s="125"/>
    </row>
    <row r="137" spans="2:3" ht="12.75">
      <c r="B137" s="125" t="s">
        <v>456</v>
      </c>
      <c r="C137" s="123" t="s">
        <v>457</v>
      </c>
    </row>
    <row r="138" spans="2:3" ht="12.75">
      <c r="B138" s="125"/>
      <c r="C138" s="123"/>
    </row>
    <row r="139" spans="2:3" ht="12.75">
      <c r="B139" s="122" t="s">
        <v>458</v>
      </c>
      <c r="C139" s="124" t="s">
        <v>459</v>
      </c>
    </row>
    <row r="140" spans="3:7" ht="12.75">
      <c r="C140" s="124" t="s">
        <v>498</v>
      </c>
      <c r="D140" s="124" t="s">
        <v>249</v>
      </c>
      <c r="E140" s="145">
        <v>72</v>
      </c>
      <c r="F140" s="127">
        <v>0</v>
      </c>
      <c r="G140" s="127">
        <f>E140*F140</f>
        <v>0</v>
      </c>
    </row>
    <row r="142" spans="2:3" ht="12.75">
      <c r="B142" s="122" t="s">
        <v>461</v>
      </c>
      <c r="C142" s="124" t="s">
        <v>459</v>
      </c>
    </row>
    <row r="143" spans="3:7" ht="12.75">
      <c r="C143" s="124" t="s">
        <v>499</v>
      </c>
      <c r="D143" s="124" t="s">
        <v>88</v>
      </c>
      <c r="E143" s="145">
        <v>18</v>
      </c>
      <c r="F143" s="127">
        <v>0</v>
      </c>
      <c r="G143" s="127">
        <f>E143*F143</f>
        <v>0</v>
      </c>
    </row>
    <row r="144" spans="6:7" ht="12.75">
      <c r="F144" s="127"/>
      <c r="G144" s="127"/>
    </row>
    <row r="145" spans="2:3" ht="12.75">
      <c r="B145" s="122" t="s">
        <v>464</v>
      </c>
      <c r="C145" s="124" t="s">
        <v>465</v>
      </c>
    </row>
    <row r="146" spans="3:8" ht="12.75">
      <c r="C146" s="124" t="s">
        <v>466</v>
      </c>
      <c r="D146" s="124" t="s">
        <v>249</v>
      </c>
      <c r="E146" s="145">
        <v>72</v>
      </c>
      <c r="F146" s="127">
        <v>0</v>
      </c>
      <c r="G146" s="127">
        <f>E146*F146</f>
        <v>0</v>
      </c>
      <c r="H146" s="130">
        <f>SUM(G86:G146)</f>
        <v>0</v>
      </c>
    </row>
    <row r="148" spans="2:3" ht="12.75">
      <c r="B148" s="122" t="s">
        <v>467</v>
      </c>
      <c r="C148" s="124" t="s">
        <v>468</v>
      </c>
    </row>
    <row r="149" spans="3:7" ht="12.75">
      <c r="C149" s="124" t="s">
        <v>469</v>
      </c>
      <c r="D149" s="124" t="s">
        <v>249</v>
      </c>
      <c r="E149" s="145">
        <v>72</v>
      </c>
      <c r="F149" s="127">
        <v>0</v>
      </c>
      <c r="G149" s="127">
        <f>E149*F149</f>
        <v>0</v>
      </c>
    </row>
    <row r="151" spans="2:7" ht="12.75">
      <c r="B151" s="122" t="s">
        <v>470</v>
      </c>
      <c r="C151" s="124" t="s">
        <v>471</v>
      </c>
      <c r="D151" s="124" t="s">
        <v>410</v>
      </c>
      <c r="E151" s="145">
        <v>5</v>
      </c>
      <c r="F151" s="127">
        <v>0</v>
      </c>
      <c r="G151" s="127">
        <f>E151*F151</f>
        <v>0</v>
      </c>
    </row>
    <row r="153" spans="2:8" ht="12.75">
      <c r="B153" s="122" t="s">
        <v>472</v>
      </c>
      <c r="C153" s="124" t="s">
        <v>473</v>
      </c>
      <c r="D153" s="124" t="s">
        <v>88</v>
      </c>
      <c r="E153" s="145">
        <v>1</v>
      </c>
      <c r="F153" s="127">
        <v>0</v>
      </c>
      <c r="G153" s="127">
        <f>E153*F153</f>
        <v>0</v>
      </c>
      <c r="H153" s="161"/>
    </row>
    <row r="154" spans="2:3" ht="12.75">
      <c r="B154" s="125"/>
      <c r="C154" s="123"/>
    </row>
    <row r="155" ht="12.75">
      <c r="B155" s="125"/>
    </row>
    <row r="156" spans="2:3" ht="12.75">
      <c r="B156" s="125" t="s">
        <v>474</v>
      </c>
      <c r="C156" s="123" t="s">
        <v>475</v>
      </c>
    </row>
    <row r="158" spans="2:7" ht="38.25">
      <c r="B158" s="151" t="s">
        <v>476</v>
      </c>
      <c r="C158" s="126" t="s">
        <v>520</v>
      </c>
      <c r="D158" s="124" t="s">
        <v>78</v>
      </c>
      <c r="E158" s="145">
        <v>1</v>
      </c>
      <c r="F158" s="130">
        <f>H146*0.1</f>
        <v>0</v>
      </c>
      <c r="G158" s="127">
        <f>E158*F158</f>
        <v>0</v>
      </c>
    </row>
    <row r="159" ht="12.75">
      <c r="B159" s="125"/>
    </row>
    <row r="160" ht="12.75">
      <c r="C160" s="123"/>
    </row>
    <row r="161" spans="2:8" ht="13.5" thickBot="1">
      <c r="B161" s="152"/>
      <c r="C161" s="148"/>
      <c r="D161" s="149"/>
      <c r="E161" s="150"/>
      <c r="F161" s="128"/>
      <c r="G161" s="128"/>
      <c r="H161" s="128"/>
    </row>
    <row r="163" spans="5:7" ht="12.75">
      <c r="E163" s="191" t="s">
        <v>512</v>
      </c>
      <c r="F163" s="191"/>
      <c r="G163" s="127">
        <f>SUM(G6:G161)</f>
        <v>0</v>
      </c>
    </row>
    <row r="164" spans="5:7" ht="12.75">
      <c r="E164" s="191" t="s">
        <v>513</v>
      </c>
      <c r="F164" s="191"/>
      <c r="G164" s="127">
        <f>G163*0.22</f>
        <v>0</v>
      </c>
    </row>
    <row r="165" spans="5:7" ht="12.75">
      <c r="E165" s="191" t="s">
        <v>514</v>
      </c>
      <c r="F165" s="191"/>
      <c r="G165" s="127">
        <f>G163*1.22</f>
        <v>0</v>
      </c>
    </row>
  </sheetData>
  <sheetProtection selectLockedCells="1" selectUnlockedCells="1"/>
  <mergeCells count="5">
    <mergeCell ref="B1:E1"/>
    <mergeCell ref="B2:E2"/>
    <mergeCell ref="E163:F163"/>
    <mergeCell ref="E164:F164"/>
    <mergeCell ref="E165:F165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H156"/>
  <sheetViews>
    <sheetView zoomScaleSheetLayoutView="100" zoomScalePageLayoutView="0" workbookViewId="0" topLeftCell="A1">
      <pane ySplit="4" topLeftCell="A140" activePane="bottomLeft" state="frozen"/>
      <selection pane="topLeft" activeCell="A1" sqref="A1"/>
      <selection pane="bottomLeft" activeCell="G154" sqref="G154"/>
    </sheetView>
  </sheetViews>
  <sheetFormatPr defaultColWidth="9.140625" defaultRowHeight="12.75"/>
  <cols>
    <col min="2" max="2" width="6.140625" style="122" customWidth="1"/>
    <col min="3" max="3" width="43.57421875" style="124" customWidth="1"/>
    <col min="4" max="4" width="9.140625" style="124" customWidth="1"/>
    <col min="5" max="5" width="10.00390625" style="145" customWidth="1"/>
    <col min="6" max="6" width="11.28125" style="0" customWidth="1"/>
    <col min="7" max="7" width="13.00390625" style="0" customWidth="1"/>
  </cols>
  <sheetData>
    <row r="1" spans="2:5" ht="18">
      <c r="B1" s="189" t="s">
        <v>436</v>
      </c>
      <c r="C1" s="190"/>
      <c r="D1" s="190"/>
      <c r="E1" s="190"/>
    </row>
    <row r="2" spans="2:5" ht="18">
      <c r="B2" s="189" t="s">
        <v>519</v>
      </c>
      <c r="C2" s="190"/>
      <c r="D2" s="190"/>
      <c r="E2" s="190"/>
    </row>
    <row r="3" ht="12.75">
      <c r="C3" s="123"/>
    </row>
    <row r="4" spans="2:7" ht="15" thickBot="1">
      <c r="B4" s="92" t="s">
        <v>3</v>
      </c>
      <c r="C4" s="91" t="s">
        <v>1</v>
      </c>
      <c r="D4" s="92" t="s">
        <v>2</v>
      </c>
      <c r="E4" s="93" t="s">
        <v>0</v>
      </c>
      <c r="F4" s="146" t="s">
        <v>245</v>
      </c>
      <c r="G4" s="146" t="s">
        <v>72</v>
      </c>
    </row>
    <row r="5" spans="2:5" s="128" customFormat="1" ht="13.5" thickBot="1">
      <c r="B5" s="147"/>
      <c r="C5" s="148"/>
      <c r="D5" s="149"/>
      <c r="E5" s="150"/>
    </row>
    <row r="6" ht="12.75">
      <c r="C6" s="123"/>
    </row>
    <row r="7" ht="12.75">
      <c r="C7" s="123"/>
    </row>
    <row r="8" spans="2:3" ht="12.75">
      <c r="B8" s="125" t="s">
        <v>412</v>
      </c>
      <c r="C8" s="123" t="s">
        <v>246</v>
      </c>
    </row>
    <row r="9" spans="2:3" ht="12.75">
      <c r="B9" s="125"/>
      <c r="C9" s="123"/>
    </row>
    <row r="10" spans="2:3" ht="12.75">
      <c r="B10" s="122" t="s">
        <v>413</v>
      </c>
      <c r="C10" s="124" t="s">
        <v>414</v>
      </c>
    </row>
    <row r="11" spans="3:7" ht="12.75">
      <c r="C11" s="124" t="s">
        <v>415</v>
      </c>
      <c r="D11" s="124" t="s">
        <v>249</v>
      </c>
      <c r="E11" s="145">
        <v>290</v>
      </c>
      <c r="F11" s="127">
        <v>0</v>
      </c>
      <c r="G11" s="127">
        <f>E11*F11</f>
        <v>0</v>
      </c>
    </row>
    <row r="13" spans="2:3" ht="12.75">
      <c r="B13" s="122" t="s">
        <v>416</v>
      </c>
      <c r="C13" s="124" t="s">
        <v>417</v>
      </c>
    </row>
    <row r="14" spans="3:7" ht="12.75">
      <c r="C14" s="124" t="s">
        <v>418</v>
      </c>
      <c r="D14" s="124" t="s">
        <v>88</v>
      </c>
      <c r="E14" s="145">
        <v>15</v>
      </c>
      <c r="F14" s="127">
        <v>0</v>
      </c>
      <c r="G14" s="127">
        <f>E14*F14</f>
        <v>0</v>
      </c>
    </row>
    <row r="15" ht="12.75">
      <c r="B15" s="125"/>
    </row>
    <row r="16" spans="2:3" ht="12.75">
      <c r="B16" s="125" t="s">
        <v>419</v>
      </c>
      <c r="C16" s="123" t="s">
        <v>420</v>
      </c>
    </row>
    <row r="17" spans="2:3" ht="12.75">
      <c r="B17" s="125"/>
      <c r="C17" s="123"/>
    </row>
    <row r="18" spans="2:7" ht="38.25">
      <c r="B18" s="151" t="s">
        <v>421</v>
      </c>
      <c r="C18" s="126" t="s">
        <v>538</v>
      </c>
      <c r="D18" s="124" t="s">
        <v>91</v>
      </c>
      <c r="E18" s="145">
        <v>478</v>
      </c>
      <c r="F18" s="127">
        <v>0</v>
      </c>
      <c r="G18" s="127">
        <f>E18*F18</f>
        <v>0</v>
      </c>
    </row>
    <row r="20" spans="2:7" ht="38.25">
      <c r="B20" s="151" t="s">
        <v>423</v>
      </c>
      <c r="C20" s="126" t="s">
        <v>539</v>
      </c>
      <c r="D20" s="124" t="s">
        <v>91</v>
      </c>
      <c r="E20" s="145">
        <v>71</v>
      </c>
      <c r="F20" s="127">
        <v>0</v>
      </c>
      <c r="G20" s="127">
        <f>E20*F20</f>
        <v>0</v>
      </c>
    </row>
    <row r="22" spans="2:3" ht="12.75">
      <c r="B22" s="122" t="s">
        <v>424</v>
      </c>
      <c r="C22" s="124" t="s">
        <v>425</v>
      </c>
    </row>
    <row r="23" spans="3:7" ht="12.75">
      <c r="C23" s="124" t="s">
        <v>426</v>
      </c>
      <c r="D23" s="124" t="s">
        <v>85</v>
      </c>
      <c r="E23" s="145">
        <v>290</v>
      </c>
      <c r="F23" s="127">
        <v>0</v>
      </c>
      <c r="G23" s="127">
        <f>E23*F23</f>
        <v>0</v>
      </c>
    </row>
    <row r="24" spans="6:7" ht="12.75">
      <c r="F24" s="127"/>
      <c r="G24" s="127"/>
    </row>
    <row r="25" spans="2:7" ht="63.75">
      <c r="B25" s="151" t="s">
        <v>427</v>
      </c>
      <c r="C25" s="164" t="s">
        <v>534</v>
      </c>
      <c r="D25" s="124" t="s">
        <v>91</v>
      </c>
      <c r="E25" s="145">
        <v>35</v>
      </c>
      <c r="F25" s="127">
        <v>0</v>
      </c>
      <c r="G25" s="127">
        <f>E25*F25</f>
        <v>0</v>
      </c>
    </row>
    <row r="27" spans="2:7" ht="63.75">
      <c r="B27" s="151" t="s">
        <v>428</v>
      </c>
      <c r="C27" s="164" t="s">
        <v>555</v>
      </c>
      <c r="D27" s="124" t="s">
        <v>91</v>
      </c>
      <c r="E27" s="145">
        <v>213</v>
      </c>
      <c r="F27" s="127">
        <v>0</v>
      </c>
      <c r="G27" s="127">
        <f>E27*F27</f>
        <v>0</v>
      </c>
    </row>
    <row r="28" ht="12.75">
      <c r="C28" s="165"/>
    </row>
    <row r="29" spans="2:7" ht="89.25">
      <c r="B29" s="151" t="s">
        <v>429</v>
      </c>
      <c r="C29" s="164" t="s">
        <v>554</v>
      </c>
      <c r="D29" s="124" t="s">
        <v>91</v>
      </c>
      <c r="E29" s="145">
        <v>295</v>
      </c>
      <c r="F29" s="127">
        <v>0</v>
      </c>
      <c r="G29" s="127">
        <f>E29*F29</f>
        <v>0</v>
      </c>
    </row>
    <row r="30" ht="12.75">
      <c r="B30" s="125"/>
    </row>
    <row r="31" spans="2:7" ht="24.75" customHeight="1">
      <c r="B31" s="151" t="s">
        <v>529</v>
      </c>
      <c r="C31" s="160" t="s">
        <v>86</v>
      </c>
      <c r="D31" s="40" t="s">
        <v>331</v>
      </c>
      <c r="E31">
        <v>1</v>
      </c>
      <c r="F31" s="127">
        <v>0</v>
      </c>
      <c r="G31" s="127">
        <f>E31*F31</f>
        <v>0</v>
      </c>
    </row>
    <row r="32" ht="12.75">
      <c r="B32" s="125"/>
    </row>
    <row r="33" ht="12.75">
      <c r="B33" s="125"/>
    </row>
    <row r="34" spans="2:3" ht="12.75">
      <c r="B34" s="125" t="s">
        <v>435</v>
      </c>
      <c r="C34" s="123" t="s">
        <v>436</v>
      </c>
    </row>
    <row r="35" spans="2:3" ht="12.75">
      <c r="B35" s="125"/>
      <c r="C35" s="123"/>
    </row>
    <row r="36" spans="2:3" ht="12.75">
      <c r="B36" s="122" t="s">
        <v>437</v>
      </c>
      <c r="C36" s="124" t="s">
        <v>438</v>
      </c>
    </row>
    <row r="37" ht="12.75">
      <c r="C37" s="124" t="s">
        <v>532</v>
      </c>
    </row>
    <row r="38" ht="12.75">
      <c r="C38" s="124" t="s">
        <v>439</v>
      </c>
    </row>
    <row r="39" spans="3:7" ht="12.75">
      <c r="C39" s="124" t="s">
        <v>440</v>
      </c>
      <c r="D39" s="124" t="s">
        <v>249</v>
      </c>
      <c r="E39" s="145">
        <v>290</v>
      </c>
      <c r="F39" s="127">
        <v>0</v>
      </c>
      <c r="G39" s="127">
        <f>E39*F39</f>
        <v>0</v>
      </c>
    </row>
    <row r="41" spans="2:3" ht="12.75">
      <c r="B41" s="122" t="s">
        <v>441</v>
      </c>
      <c r="C41" s="124" t="s">
        <v>444</v>
      </c>
    </row>
    <row r="42" ht="12.75">
      <c r="C42" s="124" t="s">
        <v>500</v>
      </c>
    </row>
    <row r="43" spans="3:7" ht="12.75">
      <c r="C43" s="124" t="s">
        <v>446</v>
      </c>
      <c r="D43" s="124" t="s">
        <v>88</v>
      </c>
      <c r="E43" s="145">
        <v>3</v>
      </c>
      <c r="F43" s="127">
        <v>0</v>
      </c>
      <c r="G43" s="127">
        <f>E43*F43</f>
        <v>0</v>
      </c>
    </row>
    <row r="45" spans="2:3" ht="12.75">
      <c r="B45" s="122" t="s">
        <v>443</v>
      </c>
      <c r="C45" s="124" t="s">
        <v>444</v>
      </c>
    </row>
    <row r="46" ht="12.75">
      <c r="C46" s="124" t="s">
        <v>445</v>
      </c>
    </row>
    <row r="47" spans="3:7" ht="12.75">
      <c r="C47" s="124" t="s">
        <v>446</v>
      </c>
      <c r="D47" s="124" t="s">
        <v>88</v>
      </c>
      <c r="E47" s="145">
        <v>5</v>
      </c>
      <c r="F47" s="127">
        <v>0</v>
      </c>
      <c r="G47" s="127">
        <f>E47*F47</f>
        <v>0</v>
      </c>
    </row>
    <row r="49" spans="2:3" ht="12.75">
      <c r="B49" s="122" t="s">
        <v>447</v>
      </c>
      <c r="C49" s="124" t="s">
        <v>448</v>
      </c>
    </row>
    <row r="50" ht="12.75">
      <c r="C50" s="124" t="s">
        <v>449</v>
      </c>
    </row>
    <row r="51" ht="12.75">
      <c r="C51" s="124" t="s">
        <v>450</v>
      </c>
    </row>
    <row r="52" ht="12.75">
      <c r="C52" s="124" t="s">
        <v>451</v>
      </c>
    </row>
    <row r="53" spans="3:7" ht="12.75">
      <c r="C53" s="124" t="s">
        <v>452</v>
      </c>
      <c r="D53" s="124" t="s">
        <v>88</v>
      </c>
      <c r="E53" s="145">
        <v>8</v>
      </c>
      <c r="F53" s="127">
        <v>0</v>
      </c>
      <c r="G53" s="127">
        <f>E53*F53</f>
        <v>0</v>
      </c>
    </row>
    <row r="54" spans="2:3" ht="12.75">
      <c r="B54" s="125"/>
      <c r="C54" s="123"/>
    </row>
    <row r="55" ht="12.75">
      <c r="B55" s="125"/>
    </row>
    <row r="56" spans="2:3" ht="12.75">
      <c r="B56" s="125" t="s">
        <v>456</v>
      </c>
      <c r="C56" s="123" t="s">
        <v>457</v>
      </c>
    </row>
    <row r="57" spans="2:3" ht="12.75">
      <c r="B57" s="125"/>
      <c r="C57" s="123"/>
    </row>
    <row r="58" spans="2:3" ht="12.75">
      <c r="B58" s="122" t="s">
        <v>458</v>
      </c>
      <c r="C58" s="124" t="s">
        <v>459</v>
      </c>
    </row>
    <row r="59" spans="3:7" ht="12.75">
      <c r="C59" s="124" t="s">
        <v>501</v>
      </c>
      <c r="D59" s="124" t="s">
        <v>249</v>
      </c>
      <c r="E59" s="145">
        <v>290</v>
      </c>
      <c r="F59" s="127">
        <v>0</v>
      </c>
      <c r="G59" s="127">
        <f>E59*F59</f>
        <v>0</v>
      </c>
    </row>
    <row r="61" spans="2:3" ht="12.75">
      <c r="B61" s="122" t="s">
        <v>461</v>
      </c>
      <c r="C61" s="124" t="s">
        <v>459</v>
      </c>
    </row>
    <row r="62" spans="3:7" ht="12.75">
      <c r="C62" s="124" t="s">
        <v>502</v>
      </c>
      <c r="D62" s="124" t="s">
        <v>88</v>
      </c>
      <c r="E62" s="145">
        <v>8</v>
      </c>
      <c r="F62" s="127">
        <v>0</v>
      </c>
      <c r="G62" s="127">
        <f>E62*F62</f>
        <v>0</v>
      </c>
    </row>
    <row r="64" spans="2:3" ht="12.75">
      <c r="B64" s="122" t="s">
        <v>464</v>
      </c>
      <c r="C64" s="124" t="s">
        <v>465</v>
      </c>
    </row>
    <row r="65" spans="3:7" ht="12.75">
      <c r="C65" s="124" t="s">
        <v>466</v>
      </c>
      <c r="D65" s="124" t="s">
        <v>249</v>
      </c>
      <c r="E65" s="145">
        <v>290</v>
      </c>
      <c r="F65" s="127">
        <v>0</v>
      </c>
      <c r="G65" s="127">
        <f>E65*F65</f>
        <v>0</v>
      </c>
    </row>
    <row r="67" spans="2:3" ht="12.75">
      <c r="B67" s="122" t="s">
        <v>467</v>
      </c>
      <c r="C67" s="124" t="s">
        <v>468</v>
      </c>
    </row>
    <row r="68" spans="3:7" ht="12.75">
      <c r="C68" s="124" t="s">
        <v>469</v>
      </c>
      <c r="D68" s="124" t="s">
        <v>249</v>
      </c>
      <c r="E68" s="145">
        <v>290</v>
      </c>
      <c r="F68" s="127">
        <v>0</v>
      </c>
      <c r="G68" s="127">
        <f>E68*F68</f>
        <v>0</v>
      </c>
    </row>
    <row r="70" spans="2:7" ht="12.75">
      <c r="B70" s="122" t="s">
        <v>470</v>
      </c>
      <c r="C70" s="124" t="s">
        <v>503</v>
      </c>
      <c r="D70" s="124" t="s">
        <v>410</v>
      </c>
      <c r="E70" s="145">
        <v>10</v>
      </c>
      <c r="F70" s="127">
        <v>0</v>
      </c>
      <c r="G70" s="127">
        <f>E70*F70</f>
        <v>0</v>
      </c>
    </row>
    <row r="72" spans="2:8" ht="12.75">
      <c r="B72" s="122" t="s">
        <v>472</v>
      </c>
      <c r="C72" s="124" t="s">
        <v>473</v>
      </c>
      <c r="D72" s="124" t="s">
        <v>88</v>
      </c>
      <c r="E72" s="145">
        <v>1</v>
      </c>
      <c r="F72" s="127">
        <v>0</v>
      </c>
      <c r="G72" s="127">
        <f>E72*F72</f>
        <v>0</v>
      </c>
      <c r="H72" s="144">
        <f>SUM(G6:G72)</f>
        <v>0</v>
      </c>
    </row>
    <row r="73" spans="2:3" ht="12.75">
      <c r="B73" s="125"/>
      <c r="C73" s="123"/>
    </row>
    <row r="74" ht="12.75">
      <c r="B74" s="125"/>
    </row>
    <row r="75" spans="2:3" ht="12.75">
      <c r="B75" s="125" t="s">
        <v>474</v>
      </c>
      <c r="C75" s="123" t="s">
        <v>475</v>
      </c>
    </row>
    <row r="77" spans="2:3" ht="12.75">
      <c r="B77" s="122" t="s">
        <v>477</v>
      </c>
      <c r="C77" s="124" t="s">
        <v>478</v>
      </c>
    </row>
    <row r="78" ht="12.75">
      <c r="C78" s="124" t="s">
        <v>479</v>
      </c>
    </row>
    <row r="79" ht="12.75">
      <c r="C79" s="124" t="s">
        <v>480</v>
      </c>
    </row>
    <row r="80" spans="3:7" ht="12.75">
      <c r="C80" s="124" t="s">
        <v>481</v>
      </c>
      <c r="D80" s="124" t="s">
        <v>78</v>
      </c>
      <c r="E80" s="145">
        <v>1</v>
      </c>
      <c r="F80" s="130">
        <f>H72*0.1</f>
        <v>0</v>
      </c>
      <c r="G80" s="127">
        <f>E80*F80</f>
        <v>0</v>
      </c>
    </row>
    <row r="83" ht="12.75">
      <c r="C83" s="123" t="s">
        <v>504</v>
      </c>
    </row>
    <row r="84" ht="12.75">
      <c r="C84" s="123"/>
    </row>
    <row r="85" ht="38.25">
      <c r="C85" s="126" t="s">
        <v>507</v>
      </c>
    </row>
    <row r="87" spans="2:3" ht="12.75">
      <c r="B87" s="125" t="s">
        <v>412</v>
      </c>
      <c r="C87" s="123" t="s">
        <v>246</v>
      </c>
    </row>
    <row r="88" spans="2:3" ht="12.75">
      <c r="B88" s="125"/>
      <c r="C88" s="123"/>
    </row>
    <row r="89" spans="2:3" ht="12.75">
      <c r="B89" s="122" t="s">
        <v>413</v>
      </c>
      <c r="C89" s="124" t="s">
        <v>414</v>
      </c>
    </row>
    <row r="90" spans="3:7" ht="12.75">
      <c r="C90" s="124" t="s">
        <v>415</v>
      </c>
      <c r="D90" s="124" t="s">
        <v>249</v>
      </c>
      <c r="E90" s="145">
        <v>96</v>
      </c>
      <c r="F90" s="127">
        <v>0</v>
      </c>
      <c r="G90" s="127">
        <f>E90*F90</f>
        <v>0</v>
      </c>
    </row>
    <row r="92" spans="2:3" ht="12.75">
      <c r="B92" s="122" t="s">
        <v>416</v>
      </c>
      <c r="C92" s="124" t="s">
        <v>417</v>
      </c>
    </row>
    <row r="93" spans="3:7" ht="12.75">
      <c r="C93" s="124" t="s">
        <v>418</v>
      </c>
      <c r="D93" s="124" t="s">
        <v>88</v>
      </c>
      <c r="E93" s="145">
        <v>50</v>
      </c>
      <c r="F93" s="127">
        <v>0</v>
      </c>
      <c r="G93" s="127">
        <f>E93*F93</f>
        <v>0</v>
      </c>
    </row>
    <row r="94" ht="12.75">
      <c r="B94" s="125"/>
    </row>
    <row r="95" ht="12.75">
      <c r="B95" s="125"/>
    </row>
    <row r="96" spans="2:3" ht="12.75">
      <c r="B96" s="125" t="s">
        <v>419</v>
      </c>
      <c r="C96" s="123" t="s">
        <v>420</v>
      </c>
    </row>
    <row r="97" spans="2:3" ht="12.75">
      <c r="B97" s="125"/>
      <c r="C97" s="123"/>
    </row>
    <row r="98" spans="2:3" ht="12.75">
      <c r="B98" s="122" t="s">
        <v>421</v>
      </c>
      <c r="C98" s="124" t="s">
        <v>422</v>
      </c>
    </row>
    <row r="99" ht="12.75">
      <c r="C99" s="124" t="s">
        <v>483</v>
      </c>
    </row>
    <row r="100" spans="3:7" ht="12.75">
      <c r="C100" s="124" t="s">
        <v>484</v>
      </c>
      <c r="D100" s="124" t="s">
        <v>91</v>
      </c>
      <c r="E100" s="145">
        <v>255</v>
      </c>
      <c r="F100" s="127">
        <v>0</v>
      </c>
      <c r="G100" s="127">
        <f>E100*F100</f>
        <v>0</v>
      </c>
    </row>
    <row r="102" spans="2:3" ht="12.75">
      <c r="B102" s="122" t="s">
        <v>485</v>
      </c>
      <c r="C102" s="124" t="s">
        <v>425</v>
      </c>
    </row>
    <row r="103" spans="3:7" ht="12.75">
      <c r="C103" s="124" t="s">
        <v>426</v>
      </c>
      <c r="D103" s="124" t="s">
        <v>85</v>
      </c>
      <c r="E103" s="145">
        <v>60</v>
      </c>
      <c r="F103" s="127">
        <v>0</v>
      </c>
      <c r="G103" s="127">
        <f>E103*F103</f>
        <v>0</v>
      </c>
    </row>
    <row r="105" spans="2:3" ht="12.75">
      <c r="B105" s="122" t="s">
        <v>424</v>
      </c>
      <c r="C105" s="124" t="s">
        <v>486</v>
      </c>
    </row>
    <row r="106" ht="12.75">
      <c r="C106" s="124" t="s">
        <v>487</v>
      </c>
    </row>
    <row r="107" spans="3:7" ht="12.75">
      <c r="C107" s="124" t="s">
        <v>488</v>
      </c>
      <c r="D107" s="124" t="s">
        <v>91</v>
      </c>
      <c r="E107" s="145">
        <v>55</v>
      </c>
      <c r="F107" s="127">
        <v>0</v>
      </c>
      <c r="G107" s="127">
        <f>E107*F107</f>
        <v>0</v>
      </c>
    </row>
    <row r="108" spans="2:3" ht="12.75">
      <c r="B108" s="125"/>
      <c r="C108" s="123"/>
    </row>
    <row r="109" spans="2:7" ht="24.75" customHeight="1">
      <c r="B109" s="151" t="s">
        <v>428</v>
      </c>
      <c r="C109" s="160" t="s">
        <v>86</v>
      </c>
      <c r="D109" s="40" t="s">
        <v>331</v>
      </c>
      <c r="E109">
        <v>1</v>
      </c>
      <c r="F109" s="127">
        <v>0</v>
      </c>
      <c r="G109" s="127">
        <f>E109*F109</f>
        <v>0</v>
      </c>
    </row>
    <row r="110" ht="12.75">
      <c r="B110" s="125"/>
    </row>
    <row r="111" spans="2:3" ht="12.75">
      <c r="B111" s="125" t="s">
        <v>435</v>
      </c>
      <c r="C111" s="123" t="s">
        <v>436</v>
      </c>
    </row>
    <row r="112" spans="2:3" ht="12.75">
      <c r="B112" s="125"/>
      <c r="C112" s="123"/>
    </row>
    <row r="113" spans="2:3" ht="12.75">
      <c r="B113" s="122" t="s">
        <v>437</v>
      </c>
      <c r="C113" s="124" t="s">
        <v>438</v>
      </c>
    </row>
    <row r="114" ht="12.75">
      <c r="C114" s="124" t="s">
        <v>533</v>
      </c>
    </row>
    <row r="115" ht="12.75">
      <c r="C115" s="124" t="s">
        <v>489</v>
      </c>
    </row>
    <row r="116" ht="12.75">
      <c r="C116" s="124" t="s">
        <v>490</v>
      </c>
    </row>
    <row r="117" spans="3:7" ht="12.75">
      <c r="C117" s="124" t="s">
        <v>491</v>
      </c>
      <c r="D117" s="124" t="s">
        <v>249</v>
      </c>
      <c r="E117" s="145">
        <v>96</v>
      </c>
      <c r="F117" s="127">
        <v>0</v>
      </c>
      <c r="G117" s="127">
        <f>E117*F117</f>
        <v>0</v>
      </c>
    </row>
    <row r="119" spans="2:3" ht="12.75">
      <c r="B119" s="122" t="s">
        <v>441</v>
      </c>
      <c r="C119" s="124" t="s">
        <v>492</v>
      </c>
    </row>
    <row r="120" ht="12.75">
      <c r="C120" s="124" t="s">
        <v>493</v>
      </c>
    </row>
    <row r="121" spans="3:7" ht="12.75">
      <c r="C121" s="124" t="s">
        <v>494</v>
      </c>
      <c r="D121" s="124" t="s">
        <v>88</v>
      </c>
      <c r="E121" s="145">
        <v>22</v>
      </c>
      <c r="F121" s="127">
        <v>0</v>
      </c>
      <c r="G121" s="127">
        <f>E121*F121</f>
        <v>0</v>
      </c>
    </row>
    <row r="123" spans="2:3" ht="12.75">
      <c r="B123" s="122" t="s">
        <v>443</v>
      </c>
      <c r="C123" s="124" t="s">
        <v>492</v>
      </c>
    </row>
    <row r="124" ht="12.75">
      <c r="C124" s="124" t="s">
        <v>495</v>
      </c>
    </row>
    <row r="125" spans="3:7" ht="12.75">
      <c r="C125" s="124" t="s">
        <v>494</v>
      </c>
      <c r="D125" s="124" t="s">
        <v>88</v>
      </c>
      <c r="E125" s="145">
        <v>2</v>
      </c>
      <c r="F125" s="127">
        <v>0</v>
      </c>
      <c r="G125" s="127">
        <f>E125*F125</f>
        <v>0</v>
      </c>
    </row>
    <row r="127" spans="2:3" ht="12.75">
      <c r="B127" s="122" t="s">
        <v>447</v>
      </c>
      <c r="C127" s="124" t="s">
        <v>496</v>
      </c>
    </row>
    <row r="128" spans="3:7" ht="12.75">
      <c r="C128" s="124" t="s">
        <v>497</v>
      </c>
      <c r="D128" s="124" t="s">
        <v>88</v>
      </c>
      <c r="E128" s="145">
        <v>24</v>
      </c>
      <c r="F128" s="127">
        <v>0</v>
      </c>
      <c r="G128" s="127">
        <f>E128*F128</f>
        <v>0</v>
      </c>
    </row>
    <row r="129" spans="2:3" ht="12.75">
      <c r="B129" s="125"/>
      <c r="C129" s="123"/>
    </row>
    <row r="130" ht="12.75">
      <c r="B130" s="125"/>
    </row>
    <row r="131" spans="2:3" ht="12.75">
      <c r="B131" s="125" t="s">
        <v>456</v>
      </c>
      <c r="C131" s="123" t="s">
        <v>457</v>
      </c>
    </row>
    <row r="132" spans="2:3" ht="12.75">
      <c r="B132" s="125"/>
      <c r="C132" s="123"/>
    </row>
    <row r="133" spans="2:3" ht="12.75">
      <c r="B133" s="122" t="s">
        <v>458</v>
      </c>
      <c r="C133" s="124" t="s">
        <v>459</v>
      </c>
    </row>
    <row r="134" spans="3:7" ht="12.75">
      <c r="C134" s="124" t="s">
        <v>505</v>
      </c>
      <c r="D134" s="124" t="s">
        <v>249</v>
      </c>
      <c r="E134" s="145">
        <v>96</v>
      </c>
      <c r="F134" s="127">
        <v>0</v>
      </c>
      <c r="G134" s="127">
        <f>E134*F134</f>
        <v>0</v>
      </c>
    </row>
    <row r="136" spans="2:3" ht="12.75">
      <c r="B136" s="122" t="s">
        <v>461</v>
      </c>
      <c r="C136" s="124" t="s">
        <v>459</v>
      </c>
    </row>
    <row r="137" spans="3:7" ht="12.75">
      <c r="C137" s="124" t="s">
        <v>506</v>
      </c>
      <c r="D137" s="124" t="s">
        <v>88</v>
      </c>
      <c r="E137" s="145">
        <v>24</v>
      </c>
      <c r="F137" s="127">
        <v>0</v>
      </c>
      <c r="G137" s="127">
        <f>E137*F137</f>
        <v>0</v>
      </c>
    </row>
    <row r="139" spans="2:3" ht="12.75">
      <c r="B139" s="122" t="s">
        <v>464</v>
      </c>
      <c r="C139" s="124" t="s">
        <v>465</v>
      </c>
    </row>
    <row r="140" spans="3:8" ht="12.75">
      <c r="C140" s="124" t="s">
        <v>466</v>
      </c>
      <c r="D140" s="124" t="s">
        <v>249</v>
      </c>
      <c r="E140" s="145">
        <v>96</v>
      </c>
      <c r="F140" s="127">
        <v>0</v>
      </c>
      <c r="G140" s="127">
        <f>E140*F140</f>
        <v>0</v>
      </c>
      <c r="H140" s="144">
        <f>SUM(G89:G140)</f>
        <v>0</v>
      </c>
    </row>
    <row r="142" spans="2:3" ht="12.75">
      <c r="B142" s="122" t="s">
        <v>467</v>
      </c>
      <c r="C142" s="124" t="s">
        <v>468</v>
      </c>
    </row>
    <row r="143" spans="3:7" ht="12.75">
      <c r="C143" s="124" t="s">
        <v>469</v>
      </c>
      <c r="D143" s="124" t="s">
        <v>249</v>
      </c>
      <c r="E143" s="145">
        <v>96</v>
      </c>
      <c r="F143" s="127">
        <v>0</v>
      </c>
      <c r="G143" s="127">
        <f>E143*F143</f>
        <v>0</v>
      </c>
    </row>
    <row r="144" spans="2:7" ht="12.75">
      <c r="B144" s="122" t="s">
        <v>470</v>
      </c>
      <c r="C144" s="124" t="s">
        <v>503</v>
      </c>
      <c r="D144" s="124" t="s">
        <v>410</v>
      </c>
      <c r="E144" s="145">
        <v>10</v>
      </c>
      <c r="F144" s="127">
        <v>0</v>
      </c>
      <c r="G144" s="127">
        <f>E144*F144</f>
        <v>0</v>
      </c>
    </row>
    <row r="146" spans="2:7" ht="12.75">
      <c r="B146" s="122" t="s">
        <v>472</v>
      </c>
      <c r="C146" s="124" t="s">
        <v>473</v>
      </c>
      <c r="D146" s="124" t="s">
        <v>88</v>
      </c>
      <c r="E146" s="145">
        <v>1</v>
      </c>
      <c r="F146" s="127">
        <v>0</v>
      </c>
      <c r="G146" s="127">
        <f>E146*F146</f>
        <v>0</v>
      </c>
    </row>
    <row r="147" spans="2:3" ht="12.75">
      <c r="B147" s="125"/>
      <c r="C147" s="123"/>
    </row>
    <row r="148" ht="12.75">
      <c r="B148" s="125"/>
    </row>
    <row r="149" spans="2:3" ht="12.75">
      <c r="B149" s="125" t="s">
        <v>474</v>
      </c>
      <c r="C149" s="123" t="s">
        <v>475</v>
      </c>
    </row>
    <row r="151" spans="2:7" ht="36.75" customHeight="1">
      <c r="B151" s="122" t="s">
        <v>476</v>
      </c>
      <c r="C151" s="126" t="s">
        <v>520</v>
      </c>
      <c r="D151" s="124" t="s">
        <v>78</v>
      </c>
      <c r="E151" s="145">
        <v>1</v>
      </c>
      <c r="F151" s="130">
        <f>H140*0.1</f>
        <v>0</v>
      </c>
      <c r="G151" s="127">
        <f>E151*F151</f>
        <v>0</v>
      </c>
    </row>
    <row r="152" spans="2:8" ht="13.5" thickBot="1">
      <c r="B152" s="147"/>
      <c r="C152" s="149"/>
      <c r="D152" s="149"/>
      <c r="E152" s="150"/>
      <c r="F152" s="128"/>
      <c r="G152" s="128"/>
      <c r="H152" s="128"/>
    </row>
    <row r="154" spans="2:7" ht="12.75">
      <c r="B154" s="125"/>
      <c r="C154" s="123"/>
      <c r="E154" s="191" t="s">
        <v>512</v>
      </c>
      <c r="F154" s="191"/>
      <c r="G154" s="127">
        <f>SUM(G40:G152)</f>
        <v>0</v>
      </c>
    </row>
    <row r="155" spans="5:7" ht="12.75">
      <c r="E155" s="191" t="s">
        <v>513</v>
      </c>
      <c r="F155" s="191"/>
      <c r="G155" s="127">
        <f>G154*0.22</f>
        <v>0</v>
      </c>
    </row>
    <row r="156" spans="5:7" ht="12.75">
      <c r="E156" s="191" t="s">
        <v>514</v>
      </c>
      <c r="F156" s="191"/>
      <c r="G156" s="127">
        <f>G154*1.22</f>
        <v>0</v>
      </c>
    </row>
  </sheetData>
  <sheetProtection/>
  <mergeCells count="5">
    <mergeCell ref="B1:E1"/>
    <mergeCell ref="B2:E2"/>
    <mergeCell ref="E154:F154"/>
    <mergeCell ref="E155:F155"/>
    <mergeCell ref="E156:F15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22"/>
  <sheetViews>
    <sheetView zoomScalePageLayoutView="0" workbookViewId="0" topLeftCell="A1">
      <pane ySplit="4" topLeftCell="A101" activePane="bottomLeft" state="frozen"/>
      <selection pane="topLeft" activeCell="A1" sqref="A1"/>
      <selection pane="bottomLeft" activeCell="I96" sqref="I96"/>
    </sheetView>
  </sheetViews>
  <sheetFormatPr defaultColWidth="9.140625" defaultRowHeight="12.75"/>
  <cols>
    <col min="2" max="2" width="4.57421875" style="115" customWidth="1"/>
    <col min="3" max="3" width="56.8515625" style="96" customWidth="1"/>
    <col min="4" max="4" width="0" style="96" hidden="1" customWidth="1"/>
    <col min="5" max="5" width="6.57421875" style="96" hidden="1" customWidth="1"/>
    <col min="6" max="6" width="9.140625" style="113" customWidth="1"/>
    <col min="7" max="7" width="7.140625" style="99" customWidth="1"/>
    <col min="8" max="8" width="11.7109375" style="0" customWidth="1"/>
    <col min="9" max="9" width="15.00390625" style="0" customWidth="1"/>
  </cols>
  <sheetData>
    <row r="1" spans="2:7" ht="18">
      <c r="B1" s="189" t="s">
        <v>407</v>
      </c>
      <c r="C1" s="190"/>
      <c r="D1" s="190"/>
      <c r="E1" s="190"/>
      <c r="F1" s="190"/>
      <c r="G1" s="190"/>
    </row>
    <row r="2" spans="2:7" ht="18">
      <c r="B2" s="189" t="s">
        <v>408</v>
      </c>
      <c r="C2" s="190"/>
      <c r="D2" s="190"/>
      <c r="E2" s="190"/>
      <c r="F2" s="190"/>
      <c r="G2" s="190"/>
    </row>
    <row r="3" spans="2:7" ht="18">
      <c r="B3" s="120"/>
      <c r="C3" s="121"/>
      <c r="D3" s="121"/>
      <c r="E3" s="121"/>
      <c r="F3" s="121"/>
      <c r="G3" s="121"/>
    </row>
    <row r="4" spans="2:9" ht="13.5" thickBot="1">
      <c r="B4" s="92" t="s">
        <v>3</v>
      </c>
      <c r="C4" s="91" t="s">
        <v>1</v>
      </c>
      <c r="D4" s="92" t="s">
        <v>2</v>
      </c>
      <c r="E4" s="93" t="s">
        <v>0</v>
      </c>
      <c r="F4" s="92" t="s">
        <v>2</v>
      </c>
      <c r="G4" s="93" t="s">
        <v>0</v>
      </c>
      <c r="H4" s="93" t="s">
        <v>245</v>
      </c>
      <c r="I4" s="93" t="s">
        <v>72</v>
      </c>
    </row>
    <row r="5" spans="2:6" ht="14.25">
      <c r="B5" s="97"/>
      <c r="C5" s="98"/>
      <c r="D5" s="98"/>
      <c r="E5" s="98"/>
      <c r="F5" s="99"/>
    </row>
    <row r="6" spans="2:7" ht="15">
      <c r="B6" s="100" t="s">
        <v>322</v>
      </c>
      <c r="C6" s="101" t="s">
        <v>323</v>
      </c>
      <c r="D6" s="102"/>
      <c r="E6" s="102"/>
      <c r="F6" s="103"/>
      <c r="G6" s="103"/>
    </row>
    <row r="7" spans="2:6" ht="14.25">
      <c r="B7" s="97"/>
      <c r="C7" s="98" t="s">
        <v>324</v>
      </c>
      <c r="D7" s="98"/>
      <c r="E7" s="98"/>
      <c r="F7" s="99"/>
    </row>
    <row r="8" spans="2:9" ht="14.25">
      <c r="B8" s="97" t="s">
        <v>325</v>
      </c>
      <c r="C8" s="98" t="s">
        <v>326</v>
      </c>
      <c r="D8" s="98"/>
      <c r="E8" s="98"/>
      <c r="F8" s="99" t="s">
        <v>249</v>
      </c>
      <c r="G8" s="99">
        <v>750</v>
      </c>
      <c r="H8" s="127">
        <v>0</v>
      </c>
      <c r="I8" s="127">
        <f>G8*H8</f>
        <v>0</v>
      </c>
    </row>
    <row r="9" spans="2:6" ht="14.25">
      <c r="B9" s="97"/>
      <c r="C9" s="98"/>
      <c r="D9" s="98"/>
      <c r="E9" s="98"/>
      <c r="F9" s="99"/>
    </row>
    <row r="10" spans="2:9" ht="14.25">
      <c r="B10" s="97" t="s">
        <v>327</v>
      </c>
      <c r="C10" s="98" t="s">
        <v>328</v>
      </c>
      <c r="D10" s="98"/>
      <c r="E10" s="98"/>
      <c r="F10" s="99" t="s">
        <v>249</v>
      </c>
      <c r="G10" s="99">
        <f>G8</f>
        <v>750</v>
      </c>
      <c r="H10" s="127">
        <v>0</v>
      </c>
      <c r="I10" s="127">
        <f>G10*H10</f>
        <v>0</v>
      </c>
    </row>
    <row r="11" spans="2:6" ht="14.25">
      <c r="B11" s="97"/>
      <c r="C11" s="98"/>
      <c r="D11" s="98"/>
      <c r="E11" s="98"/>
      <c r="F11" s="99"/>
    </row>
    <row r="12" spans="2:7" ht="15">
      <c r="B12" s="100" t="s">
        <v>333</v>
      </c>
      <c r="C12" s="101" t="s">
        <v>334</v>
      </c>
      <c r="D12" s="102"/>
      <c r="E12" s="102"/>
      <c r="F12" s="103"/>
      <c r="G12" s="103"/>
    </row>
    <row r="13" spans="2:6" ht="15">
      <c r="B13" s="104"/>
      <c r="C13" s="105"/>
      <c r="D13" s="98"/>
      <c r="E13" s="98"/>
      <c r="F13" s="99"/>
    </row>
    <row r="14" spans="2:7" ht="14.25">
      <c r="B14" s="106" t="s">
        <v>325</v>
      </c>
      <c r="C14" s="107" t="s">
        <v>335</v>
      </c>
      <c r="D14" s="107"/>
      <c r="E14" s="107"/>
      <c r="F14" s="108"/>
      <c r="G14" s="108"/>
    </row>
    <row r="15" spans="2:7" ht="14.25">
      <c r="B15" s="106"/>
      <c r="C15" s="107" t="s">
        <v>336</v>
      </c>
      <c r="D15" s="107"/>
      <c r="E15" s="107"/>
      <c r="F15" s="108"/>
      <c r="G15" s="108"/>
    </row>
    <row r="16" spans="2:7" ht="14.25">
      <c r="B16" s="106"/>
      <c r="C16" s="107" t="s">
        <v>337</v>
      </c>
      <c r="D16" s="107"/>
      <c r="E16" s="107"/>
      <c r="F16" s="107"/>
      <c r="G16" s="107"/>
    </row>
    <row r="17" spans="2:7" ht="14.25">
      <c r="B17" s="106"/>
      <c r="C17" s="107" t="s">
        <v>338</v>
      </c>
      <c r="D17" s="107"/>
      <c r="E17" s="107"/>
      <c r="F17" s="108"/>
      <c r="G17" s="108"/>
    </row>
    <row r="18" spans="2:9" ht="14.25">
      <c r="B18" s="106"/>
      <c r="C18" s="107" t="s">
        <v>339</v>
      </c>
      <c r="D18" s="107"/>
      <c r="E18" s="107"/>
      <c r="F18" s="108" t="s">
        <v>88</v>
      </c>
      <c r="G18" s="108">
        <v>16</v>
      </c>
      <c r="H18" s="127">
        <v>0</v>
      </c>
      <c r="I18" s="127">
        <f>G18*H18</f>
        <v>0</v>
      </c>
    </row>
    <row r="19" spans="2:7" ht="14.25">
      <c r="B19" s="106"/>
      <c r="C19" s="107"/>
      <c r="D19" s="107"/>
      <c r="E19" s="107"/>
      <c r="F19" s="108"/>
      <c r="G19" s="108"/>
    </row>
    <row r="20" spans="2:7" ht="14.25">
      <c r="B20" s="106" t="s">
        <v>327</v>
      </c>
      <c r="C20" s="107" t="s">
        <v>335</v>
      </c>
      <c r="D20" s="107"/>
      <c r="E20" s="107"/>
      <c r="F20" s="108"/>
      <c r="G20" s="108"/>
    </row>
    <row r="21" spans="2:7" ht="14.25">
      <c r="B21" s="106"/>
      <c r="C21" s="107" t="s">
        <v>336</v>
      </c>
      <c r="D21" s="107"/>
      <c r="E21" s="107"/>
      <c r="F21" s="108"/>
      <c r="G21" s="108"/>
    </row>
    <row r="22" spans="2:7" ht="14.25">
      <c r="B22" s="106"/>
      <c r="C22" s="107" t="s">
        <v>340</v>
      </c>
      <c r="D22" s="107"/>
      <c r="E22" s="107"/>
      <c r="F22" s="107"/>
      <c r="G22" s="107"/>
    </row>
    <row r="23" spans="2:7" ht="14.25">
      <c r="B23" s="106"/>
      <c r="C23" s="107" t="s">
        <v>338</v>
      </c>
      <c r="D23" s="107"/>
      <c r="E23" s="107"/>
      <c r="F23" s="108"/>
      <c r="G23" s="108"/>
    </row>
    <row r="24" spans="2:9" ht="14.25">
      <c r="B24" s="106"/>
      <c r="C24" s="107" t="s">
        <v>341</v>
      </c>
      <c r="D24" s="107"/>
      <c r="E24" s="107"/>
      <c r="F24" s="108" t="s">
        <v>88</v>
      </c>
      <c r="G24" s="108">
        <v>7</v>
      </c>
      <c r="H24" s="127">
        <v>0</v>
      </c>
      <c r="I24" s="127">
        <f>G24*H24</f>
        <v>0</v>
      </c>
    </row>
    <row r="25" spans="2:7" ht="14.25">
      <c r="B25" s="106"/>
      <c r="C25" s="107"/>
      <c r="D25" s="107"/>
      <c r="E25" s="107"/>
      <c r="F25" s="108"/>
      <c r="G25" s="108"/>
    </row>
    <row r="26" spans="2:7" ht="14.25">
      <c r="B26" s="106" t="s">
        <v>329</v>
      </c>
      <c r="C26" s="107" t="s">
        <v>342</v>
      </c>
      <c r="D26" s="107"/>
      <c r="E26" s="107"/>
      <c r="F26" s="108"/>
      <c r="G26" s="108"/>
    </row>
    <row r="27" spans="2:7" ht="14.25">
      <c r="B27" s="106"/>
      <c r="C27" s="107" t="s">
        <v>343</v>
      </c>
      <c r="D27" s="107"/>
      <c r="E27" s="107"/>
      <c r="F27" s="108"/>
      <c r="G27" s="108"/>
    </row>
    <row r="28" spans="2:7" ht="14.25">
      <c r="B28" s="106"/>
      <c r="C28" s="107" t="s">
        <v>344</v>
      </c>
      <c r="D28" s="107"/>
      <c r="E28" s="107"/>
      <c r="F28" s="108"/>
      <c r="G28" s="108"/>
    </row>
    <row r="29" spans="2:7" ht="14.25">
      <c r="B29" s="106"/>
      <c r="C29" s="107" t="s">
        <v>345</v>
      </c>
      <c r="D29" s="107"/>
      <c r="E29" s="107"/>
      <c r="F29" s="108"/>
      <c r="G29" s="108"/>
    </row>
    <row r="30" spans="2:7" ht="14.25">
      <c r="B30" s="106"/>
      <c r="C30" s="109" t="s">
        <v>346</v>
      </c>
      <c r="D30" s="107"/>
      <c r="E30" s="107"/>
      <c r="F30" s="108"/>
      <c r="G30" s="108"/>
    </row>
    <row r="31" spans="2:7" ht="14.25">
      <c r="B31" s="106"/>
      <c r="C31" s="107" t="s">
        <v>347</v>
      </c>
      <c r="D31" s="107"/>
      <c r="E31" s="107"/>
      <c r="F31" s="108"/>
      <c r="G31" s="108"/>
    </row>
    <row r="32" spans="2:9" ht="14.25">
      <c r="B32" s="106"/>
      <c r="C32" s="107" t="s">
        <v>348</v>
      </c>
      <c r="D32" s="107"/>
      <c r="E32" s="107"/>
      <c r="F32" s="108" t="s">
        <v>249</v>
      </c>
      <c r="G32" s="99">
        <v>170</v>
      </c>
      <c r="H32" s="127">
        <v>0</v>
      </c>
      <c r="I32" s="127">
        <f>G32*H32</f>
        <v>0</v>
      </c>
    </row>
    <row r="33" spans="2:6" ht="14.25">
      <c r="B33" s="106"/>
      <c r="C33" s="107"/>
      <c r="D33" s="107"/>
      <c r="E33" s="107"/>
      <c r="F33" s="108"/>
    </row>
    <row r="34" spans="2:6" ht="14.25">
      <c r="B34" s="106" t="s">
        <v>330</v>
      </c>
      <c r="C34" s="107" t="s">
        <v>342</v>
      </c>
      <c r="D34" s="107"/>
      <c r="E34" s="107"/>
      <c r="F34" s="108"/>
    </row>
    <row r="35" spans="2:6" ht="14.25">
      <c r="B35" s="106"/>
      <c r="C35" s="107" t="s">
        <v>343</v>
      </c>
      <c r="D35" s="107"/>
      <c r="E35" s="107"/>
      <c r="F35" s="108"/>
    </row>
    <row r="36" spans="2:6" ht="14.25">
      <c r="B36" s="106"/>
      <c r="C36" s="107" t="s">
        <v>349</v>
      </c>
      <c r="D36" s="107"/>
      <c r="E36" s="107"/>
      <c r="F36" s="108"/>
    </row>
    <row r="37" spans="2:6" ht="14.25">
      <c r="B37" s="106"/>
      <c r="C37" s="107" t="s">
        <v>350</v>
      </c>
      <c r="D37" s="107"/>
      <c r="E37" s="107"/>
      <c r="F37" s="108"/>
    </row>
    <row r="38" spans="2:9" ht="14.25">
      <c r="B38" s="106"/>
      <c r="C38" s="107" t="s">
        <v>351</v>
      </c>
      <c r="D38" s="107"/>
      <c r="E38" s="107"/>
      <c r="F38" s="108" t="s">
        <v>249</v>
      </c>
      <c r="G38" s="99">
        <f>+G8-G32</f>
        <v>580</v>
      </c>
      <c r="H38" s="127">
        <v>0</v>
      </c>
      <c r="I38" s="127">
        <f>G38*H38</f>
        <v>0</v>
      </c>
    </row>
    <row r="39" spans="2:6" ht="14.25">
      <c r="B39" s="106"/>
      <c r="C39" s="107"/>
      <c r="D39" s="107"/>
      <c r="E39" s="107"/>
      <c r="F39" s="108"/>
    </row>
    <row r="40" spans="2:6" ht="14.25">
      <c r="B40" s="110" t="s">
        <v>332</v>
      </c>
      <c r="C40" s="111" t="s">
        <v>352</v>
      </c>
      <c r="D40" s="107"/>
      <c r="E40" s="107"/>
      <c r="F40" s="108"/>
    </row>
    <row r="41" spans="2:6" ht="14.25">
      <c r="B41" s="110"/>
      <c r="C41" s="111" t="s">
        <v>353</v>
      </c>
      <c r="D41" s="107"/>
      <c r="E41" s="107"/>
      <c r="F41" s="108"/>
    </row>
    <row r="42" spans="2:9" ht="14.25">
      <c r="B42" s="110"/>
      <c r="C42" s="111" t="s">
        <v>409</v>
      </c>
      <c r="D42" s="107"/>
      <c r="E42" s="107"/>
      <c r="F42" s="108" t="s">
        <v>249</v>
      </c>
      <c r="G42" s="99">
        <v>580</v>
      </c>
      <c r="H42" s="127">
        <v>0</v>
      </c>
      <c r="I42" s="127">
        <f>G42*H42</f>
        <v>0</v>
      </c>
    </row>
    <row r="43" spans="2:6" ht="14.25">
      <c r="B43" s="97"/>
      <c r="C43" s="98"/>
      <c r="D43" s="98"/>
      <c r="E43" s="98"/>
      <c r="F43" s="99"/>
    </row>
    <row r="44" spans="2:6" ht="14.25">
      <c r="B44" s="97" t="s">
        <v>354</v>
      </c>
      <c r="C44" s="98" t="s">
        <v>355</v>
      </c>
      <c r="D44" s="98"/>
      <c r="E44" s="98"/>
      <c r="F44" s="99"/>
    </row>
    <row r="45" spans="2:9" ht="14.25">
      <c r="B45" s="97"/>
      <c r="C45" s="98" t="s">
        <v>356</v>
      </c>
      <c r="D45" s="98"/>
      <c r="E45" s="98"/>
      <c r="F45" s="99" t="s">
        <v>357</v>
      </c>
      <c r="G45" s="99">
        <v>1600</v>
      </c>
      <c r="H45" s="127">
        <v>0</v>
      </c>
      <c r="I45" s="127">
        <f>G45*H45</f>
        <v>0</v>
      </c>
    </row>
    <row r="46" spans="2:7" ht="14.25">
      <c r="B46" s="97"/>
      <c r="G46" s="113"/>
    </row>
    <row r="47" spans="2:9" ht="14.25">
      <c r="B47" s="112">
        <v>7</v>
      </c>
      <c r="C47" s="98" t="s">
        <v>360</v>
      </c>
      <c r="D47" s="99" t="s">
        <v>85</v>
      </c>
      <c r="E47" s="99">
        <v>30</v>
      </c>
      <c r="F47" s="99" t="s">
        <v>85</v>
      </c>
      <c r="G47" s="99">
        <v>25</v>
      </c>
      <c r="H47" s="127">
        <v>0</v>
      </c>
      <c r="I47" s="127">
        <f>G47*H47</f>
        <v>0</v>
      </c>
    </row>
    <row r="48" spans="2:6" ht="14.25">
      <c r="B48" s="97"/>
      <c r="C48" s="98"/>
      <c r="D48" s="98"/>
      <c r="E48" s="98"/>
      <c r="F48" s="99"/>
    </row>
    <row r="49" spans="2:6" ht="14.25">
      <c r="B49" s="97">
        <v>8</v>
      </c>
      <c r="C49" s="98" t="s">
        <v>361</v>
      </c>
      <c r="D49" s="98"/>
      <c r="E49" s="98"/>
      <c r="F49" s="99"/>
    </row>
    <row r="50" spans="2:9" ht="14.25">
      <c r="B50" s="97"/>
      <c r="C50" s="98" t="s">
        <v>362</v>
      </c>
      <c r="D50" s="98"/>
      <c r="E50" s="98"/>
      <c r="F50" s="99" t="s">
        <v>88</v>
      </c>
      <c r="G50" s="99">
        <v>23</v>
      </c>
      <c r="H50" s="127">
        <v>0</v>
      </c>
      <c r="I50" s="127">
        <f>G50*H50</f>
        <v>0</v>
      </c>
    </row>
    <row r="51" spans="2:6" ht="14.25">
      <c r="B51" s="97"/>
      <c r="C51" s="98"/>
      <c r="D51" s="98"/>
      <c r="E51" s="98"/>
      <c r="F51" s="99"/>
    </row>
    <row r="52" spans="2:9" ht="14.25">
      <c r="B52" s="97">
        <v>9</v>
      </c>
      <c r="C52" s="98" t="s">
        <v>363</v>
      </c>
      <c r="D52" s="98"/>
      <c r="E52" s="98"/>
      <c r="F52" s="99" t="s">
        <v>331</v>
      </c>
      <c r="G52" s="99">
        <v>1</v>
      </c>
      <c r="H52" s="127">
        <v>0</v>
      </c>
      <c r="I52" s="127">
        <f>G52*H52</f>
        <v>0</v>
      </c>
    </row>
    <row r="53" spans="2:6" ht="14.25">
      <c r="B53" s="97"/>
      <c r="C53" s="98"/>
      <c r="D53" s="98"/>
      <c r="E53" s="98"/>
      <c r="F53" s="99"/>
    </row>
    <row r="54" spans="2:6" ht="14.25">
      <c r="B54" s="97"/>
      <c r="C54" s="98"/>
      <c r="D54" s="98"/>
      <c r="E54" s="98"/>
      <c r="F54" s="99"/>
    </row>
    <row r="55" spans="2:7" ht="15">
      <c r="B55" s="100" t="s">
        <v>364</v>
      </c>
      <c r="C55" s="101" t="s">
        <v>365</v>
      </c>
      <c r="D55" s="102"/>
      <c r="E55" s="102"/>
      <c r="F55" s="103"/>
      <c r="G55" s="103"/>
    </row>
    <row r="56" spans="2:6" ht="15">
      <c r="B56" s="104"/>
      <c r="C56" s="105"/>
      <c r="D56" s="98"/>
      <c r="E56" s="98"/>
      <c r="F56" s="99"/>
    </row>
    <row r="57" spans="2:3" ht="14.25">
      <c r="B57" s="97" t="s">
        <v>325</v>
      </c>
      <c r="C57" s="98" t="s">
        <v>366</v>
      </c>
    </row>
    <row r="58" spans="2:3" ht="15">
      <c r="B58" s="97"/>
      <c r="C58" s="98" t="s">
        <v>367</v>
      </c>
    </row>
    <row r="59" spans="2:3" ht="14.25">
      <c r="B59" s="97"/>
      <c r="C59" s="98" t="s">
        <v>368</v>
      </c>
    </row>
    <row r="60" spans="2:9" ht="14.25">
      <c r="B60" s="97"/>
      <c r="C60" s="114" t="s">
        <v>369</v>
      </c>
      <c r="F60" s="113" t="s">
        <v>88</v>
      </c>
      <c r="G60" s="99">
        <v>23</v>
      </c>
      <c r="H60" s="127">
        <v>0</v>
      </c>
      <c r="I60" s="127">
        <f>G60*H60</f>
        <v>0</v>
      </c>
    </row>
    <row r="61" spans="2:6" ht="15">
      <c r="B61" s="104"/>
      <c r="C61" s="105"/>
      <c r="D61" s="98"/>
      <c r="E61" s="98"/>
      <c r="F61" s="99"/>
    </row>
    <row r="62" spans="2:3" ht="14.25">
      <c r="B62" s="97" t="s">
        <v>327</v>
      </c>
      <c r="C62" s="96" t="s">
        <v>370</v>
      </c>
    </row>
    <row r="63" spans="2:9" ht="14.25">
      <c r="B63" s="97"/>
      <c r="C63" s="96" t="s">
        <v>371</v>
      </c>
      <c r="F63" s="113" t="s">
        <v>249</v>
      </c>
      <c r="G63" s="99">
        <v>938</v>
      </c>
      <c r="H63" s="127">
        <v>0</v>
      </c>
      <c r="I63" s="127">
        <f>G63*H63</f>
        <v>0</v>
      </c>
    </row>
    <row r="64" ht="14.25">
      <c r="B64" s="97"/>
    </row>
    <row r="65" spans="2:3" ht="14.25">
      <c r="B65" s="115" t="s">
        <v>329</v>
      </c>
      <c r="C65" s="96" t="s">
        <v>372</v>
      </c>
    </row>
    <row r="66" spans="3:9" ht="14.25">
      <c r="C66" s="96" t="s">
        <v>373</v>
      </c>
      <c r="F66" s="113" t="s">
        <v>88</v>
      </c>
      <c r="G66" s="99">
        <v>46</v>
      </c>
      <c r="H66" s="127">
        <v>0</v>
      </c>
      <c r="I66" s="127">
        <f>G66*H66</f>
        <v>0</v>
      </c>
    </row>
    <row r="68" spans="2:7" ht="14.25">
      <c r="B68" s="108" t="s">
        <v>330</v>
      </c>
      <c r="C68" s="107" t="s">
        <v>374</v>
      </c>
      <c r="D68" s="107"/>
      <c r="E68" s="107"/>
      <c r="F68" s="116"/>
      <c r="G68" s="108"/>
    </row>
    <row r="69" spans="2:7" ht="15">
      <c r="B69" s="108"/>
      <c r="C69" s="117" t="s">
        <v>375</v>
      </c>
      <c r="D69" s="107"/>
      <c r="E69" s="107"/>
      <c r="F69" s="116"/>
      <c r="G69" s="108"/>
    </row>
    <row r="70" spans="2:7" ht="14.25">
      <c r="B70" s="108"/>
      <c r="C70" s="107" t="s">
        <v>376</v>
      </c>
      <c r="D70" s="107"/>
      <c r="E70" s="107"/>
      <c r="F70" s="116"/>
      <c r="G70" s="108"/>
    </row>
    <row r="71" spans="2:7" ht="14.25">
      <c r="B71" s="108"/>
      <c r="C71" s="107" t="s">
        <v>377</v>
      </c>
      <c r="D71" s="107"/>
      <c r="E71" s="107"/>
      <c r="F71" s="116"/>
      <c r="G71" s="108"/>
    </row>
    <row r="72" spans="2:7" ht="14.25">
      <c r="B72" s="108"/>
      <c r="C72" s="107" t="s">
        <v>378</v>
      </c>
      <c r="D72" s="107"/>
      <c r="E72" s="107"/>
      <c r="F72" s="116"/>
      <c r="G72" s="108"/>
    </row>
    <row r="73" spans="2:7" ht="14.25">
      <c r="B73" s="108"/>
      <c r="C73" s="107" t="s">
        <v>379</v>
      </c>
      <c r="D73" s="107"/>
      <c r="E73" s="107"/>
      <c r="F73" s="116"/>
      <c r="G73" s="108"/>
    </row>
    <row r="74" spans="2:9" ht="15">
      <c r="B74" s="108"/>
      <c r="C74" s="107" t="s">
        <v>380</v>
      </c>
      <c r="D74" s="107"/>
      <c r="E74" s="107"/>
      <c r="F74" s="116" t="s">
        <v>88</v>
      </c>
      <c r="G74" s="108">
        <v>23</v>
      </c>
      <c r="H74" s="127">
        <v>0</v>
      </c>
      <c r="I74" s="127">
        <f>G74*H74</f>
        <v>0</v>
      </c>
    </row>
    <row r="75" spans="2:7" ht="14.25">
      <c r="B75" s="108"/>
      <c r="C75" s="107" t="s">
        <v>381</v>
      </c>
      <c r="D75" s="107"/>
      <c r="E75" s="107"/>
      <c r="F75" s="116"/>
      <c r="G75" s="108"/>
    </row>
    <row r="76" spans="2:6" ht="14.25">
      <c r="B76" s="99"/>
      <c r="C76" s="98"/>
      <c r="F76" s="118"/>
    </row>
    <row r="77" spans="2:3" ht="14.25">
      <c r="B77" s="97" t="s">
        <v>332</v>
      </c>
      <c r="C77" s="96" t="s">
        <v>382</v>
      </c>
    </row>
    <row r="78" spans="2:9" ht="14.25">
      <c r="B78" s="97"/>
      <c r="C78" s="96" t="s">
        <v>383</v>
      </c>
      <c r="F78" s="113" t="s">
        <v>249</v>
      </c>
      <c r="G78" s="99">
        <v>760</v>
      </c>
      <c r="H78" s="127">
        <v>0</v>
      </c>
      <c r="I78" s="127">
        <f>G78*H78</f>
        <v>0</v>
      </c>
    </row>
    <row r="79" ht="14.25">
      <c r="B79" s="97"/>
    </row>
    <row r="80" spans="2:6" ht="14.25">
      <c r="B80" s="97" t="s">
        <v>354</v>
      </c>
      <c r="C80" s="98" t="s">
        <v>384</v>
      </c>
      <c r="D80" s="98"/>
      <c r="E80" s="98"/>
      <c r="F80" s="99"/>
    </row>
    <row r="81" spans="2:6" ht="14.25">
      <c r="B81" s="97"/>
      <c r="C81" s="98" t="s">
        <v>385</v>
      </c>
      <c r="D81" s="98"/>
      <c r="E81" s="98"/>
      <c r="F81" s="99"/>
    </row>
    <row r="82" spans="2:9" ht="14.25">
      <c r="B82" s="97"/>
      <c r="C82" s="98" t="s">
        <v>386</v>
      </c>
      <c r="F82" s="113" t="s">
        <v>249</v>
      </c>
      <c r="G82" s="99">
        <v>30</v>
      </c>
      <c r="H82" s="127">
        <v>0</v>
      </c>
      <c r="I82" s="127">
        <f>G82*H82</f>
        <v>0</v>
      </c>
    </row>
    <row r="83" ht="14.25">
      <c r="B83" s="97"/>
    </row>
    <row r="84" spans="2:3" ht="14.25">
      <c r="B84" s="97" t="s">
        <v>358</v>
      </c>
      <c r="C84" s="96" t="s">
        <v>387</v>
      </c>
    </row>
    <row r="85" spans="2:3" ht="14.25">
      <c r="B85" s="97"/>
      <c r="C85" s="96" t="s">
        <v>388</v>
      </c>
    </row>
    <row r="86" spans="2:9" ht="14.25">
      <c r="B86" s="97"/>
      <c r="C86" s="96" t="s">
        <v>389</v>
      </c>
      <c r="F86" s="113" t="s">
        <v>88</v>
      </c>
      <c r="G86" s="99">
        <v>23</v>
      </c>
      <c r="H86" s="127">
        <v>0</v>
      </c>
      <c r="I86" s="127">
        <f>G86*H86</f>
        <v>0</v>
      </c>
    </row>
    <row r="87" ht="14.25">
      <c r="B87" s="97"/>
    </row>
    <row r="88" spans="2:9" ht="14.25">
      <c r="B88" s="97" t="s">
        <v>359</v>
      </c>
      <c r="C88" s="98" t="s">
        <v>390</v>
      </c>
      <c r="F88" s="113" t="s">
        <v>331</v>
      </c>
      <c r="G88" s="99">
        <v>1</v>
      </c>
      <c r="H88" s="127">
        <v>0</v>
      </c>
      <c r="I88" s="127">
        <f>G88*H88</f>
        <v>0</v>
      </c>
    </row>
    <row r="89" spans="2:6" ht="15">
      <c r="B89" s="104"/>
      <c r="C89" s="98"/>
      <c r="D89" s="98"/>
      <c r="E89" s="98"/>
      <c r="F89" s="99"/>
    </row>
    <row r="90" spans="2:7" ht="15">
      <c r="B90" s="100" t="s">
        <v>391</v>
      </c>
      <c r="C90" s="101" t="s">
        <v>392</v>
      </c>
      <c r="D90" s="102"/>
      <c r="E90" s="102"/>
      <c r="F90" s="103"/>
      <c r="G90" s="103"/>
    </row>
    <row r="91" spans="2:3" ht="15">
      <c r="B91" s="60"/>
      <c r="C91" s="119"/>
    </row>
    <row r="92" spans="2:9" ht="14.25">
      <c r="B92" s="97" t="s">
        <v>325</v>
      </c>
      <c r="C92" s="98" t="s">
        <v>393</v>
      </c>
      <c r="F92" s="113" t="s">
        <v>88</v>
      </c>
      <c r="G92" s="113">
        <v>15</v>
      </c>
      <c r="H92" s="127">
        <v>0</v>
      </c>
      <c r="I92" s="127">
        <f>G92*H92</f>
        <v>0</v>
      </c>
    </row>
    <row r="93" spans="2:7" ht="14.25">
      <c r="B93" s="97"/>
      <c r="C93" s="98"/>
      <c r="G93" s="113"/>
    </row>
    <row r="94" spans="2:9" ht="14.25">
      <c r="B94" s="97" t="s">
        <v>327</v>
      </c>
      <c r="C94" s="98" t="s">
        <v>394</v>
      </c>
      <c r="D94" s="98"/>
      <c r="E94" s="98"/>
      <c r="F94" s="99" t="s">
        <v>249</v>
      </c>
      <c r="G94" s="99">
        <v>680</v>
      </c>
      <c r="H94" s="127">
        <v>0</v>
      </c>
      <c r="I94" s="127">
        <f>G94*H94</f>
        <v>0</v>
      </c>
    </row>
    <row r="95" spans="2:6" ht="14.25">
      <c r="B95" s="97"/>
      <c r="C95" s="98"/>
      <c r="D95" s="98"/>
      <c r="E95" s="98"/>
      <c r="F95" s="99"/>
    </row>
    <row r="96" spans="2:6" ht="14.25">
      <c r="B96" s="115" t="s">
        <v>329</v>
      </c>
      <c r="C96" s="98" t="s">
        <v>395</v>
      </c>
      <c r="D96" s="98"/>
      <c r="E96" s="98"/>
      <c r="F96" s="99"/>
    </row>
    <row r="97" spans="3:9" ht="14.25">
      <c r="C97" s="96" t="s">
        <v>396</v>
      </c>
      <c r="F97" s="113" t="s">
        <v>88</v>
      </c>
      <c r="G97" s="99">
        <v>8</v>
      </c>
      <c r="H97" s="127">
        <v>0</v>
      </c>
      <c r="I97" s="127">
        <f>G97*H97</f>
        <v>0</v>
      </c>
    </row>
    <row r="98" spans="2:6" ht="14.25">
      <c r="B98" s="97"/>
      <c r="C98" s="98"/>
      <c r="D98" s="98"/>
      <c r="E98" s="98"/>
      <c r="F98" s="99"/>
    </row>
    <row r="99" spans="2:9" ht="30.75" customHeight="1">
      <c r="B99" s="115" t="s">
        <v>330</v>
      </c>
      <c r="C99" s="192" t="s">
        <v>527</v>
      </c>
      <c r="D99" s="192"/>
      <c r="E99" s="98"/>
      <c r="F99" s="113" t="s">
        <v>88</v>
      </c>
      <c r="G99" s="99">
        <v>1</v>
      </c>
      <c r="H99" s="127">
        <v>0</v>
      </c>
      <c r="I99" s="127">
        <f>G99*H99</f>
        <v>0</v>
      </c>
    </row>
    <row r="100" spans="2:6" ht="14.25">
      <c r="B100" s="97"/>
      <c r="C100" s="98"/>
      <c r="D100" s="98"/>
      <c r="E100" s="98"/>
      <c r="F100" s="99"/>
    </row>
    <row r="101" spans="2:7" ht="15">
      <c r="B101" s="100" t="s">
        <v>397</v>
      </c>
      <c r="C101" s="101" t="s">
        <v>398</v>
      </c>
      <c r="D101" s="102"/>
      <c r="E101" s="102"/>
      <c r="F101" s="103"/>
      <c r="G101" s="103"/>
    </row>
    <row r="103" spans="2:9" ht="14.25">
      <c r="B103" s="115" t="s">
        <v>325</v>
      </c>
      <c r="C103" s="96" t="s">
        <v>411</v>
      </c>
      <c r="F103" s="113" t="s">
        <v>249</v>
      </c>
      <c r="G103" s="99">
        <v>750</v>
      </c>
      <c r="H103" s="127">
        <v>0</v>
      </c>
      <c r="I103" s="127">
        <f>G103*H103</f>
        <v>0</v>
      </c>
    </row>
    <row r="105" spans="2:9" ht="14.25">
      <c r="B105" s="115" t="s">
        <v>327</v>
      </c>
      <c r="C105" s="96" t="s">
        <v>399</v>
      </c>
      <c r="F105" s="113" t="s">
        <v>410</v>
      </c>
      <c r="G105" s="99">
        <v>10</v>
      </c>
      <c r="H105" s="127">
        <v>0</v>
      </c>
      <c r="I105" s="127">
        <f>G105*H105</f>
        <v>0</v>
      </c>
    </row>
    <row r="107" spans="2:9" ht="14.25">
      <c r="B107" s="115" t="s">
        <v>329</v>
      </c>
      <c r="C107" s="96" t="s">
        <v>400</v>
      </c>
      <c r="F107" s="113" t="s">
        <v>526</v>
      </c>
      <c r="G107" s="99">
        <v>1</v>
      </c>
      <c r="H107" s="127">
        <v>0</v>
      </c>
      <c r="I107" s="127">
        <f>G107*H107</f>
        <v>0</v>
      </c>
    </row>
    <row r="109" spans="2:9" ht="14.25">
      <c r="B109" s="115" t="s">
        <v>330</v>
      </c>
      <c r="C109" s="96" t="s">
        <v>401</v>
      </c>
      <c r="F109" s="113" t="s">
        <v>88</v>
      </c>
      <c r="G109" s="99">
        <v>23</v>
      </c>
      <c r="H109" s="127">
        <v>0</v>
      </c>
      <c r="I109" s="127">
        <f>G109*H109</f>
        <v>0</v>
      </c>
    </row>
    <row r="111" spans="2:9" ht="14.25">
      <c r="B111" s="115" t="s">
        <v>332</v>
      </c>
      <c r="C111" s="96" t="s">
        <v>402</v>
      </c>
      <c r="F111" s="113" t="s">
        <v>526</v>
      </c>
      <c r="G111" s="99">
        <v>1</v>
      </c>
      <c r="H111" s="127">
        <v>0</v>
      </c>
      <c r="I111" s="127">
        <f>G111*H111</f>
        <v>0</v>
      </c>
    </row>
    <row r="113" spans="2:6" ht="14.25">
      <c r="B113" s="97" t="s">
        <v>354</v>
      </c>
      <c r="C113" s="98" t="s">
        <v>403</v>
      </c>
      <c r="D113" s="98"/>
      <c r="E113" s="98"/>
      <c r="F113" s="99"/>
    </row>
    <row r="114" spans="2:9" ht="14.25">
      <c r="B114" s="97"/>
      <c r="C114" s="114" t="s">
        <v>404</v>
      </c>
      <c r="D114" s="98"/>
      <c r="E114" s="98"/>
      <c r="F114" s="99" t="s">
        <v>88</v>
      </c>
      <c r="G114" s="99">
        <v>1</v>
      </c>
      <c r="H114" s="127">
        <v>0</v>
      </c>
      <c r="I114" s="127">
        <f>G114*H114</f>
        <v>0</v>
      </c>
    </row>
    <row r="115" spans="2:6" ht="14.25">
      <c r="B115" s="97"/>
      <c r="C115" s="98" t="s">
        <v>405</v>
      </c>
      <c r="D115" s="98"/>
      <c r="E115" s="98"/>
      <c r="F115" s="99"/>
    </row>
    <row r="116" spans="2:9" ht="14.25">
      <c r="B116" s="97"/>
      <c r="C116" s="98" t="s">
        <v>406</v>
      </c>
      <c r="D116" s="98"/>
      <c r="E116" s="98"/>
      <c r="F116" s="99" t="s">
        <v>88</v>
      </c>
      <c r="G116" s="99">
        <v>2</v>
      </c>
      <c r="H116" s="127">
        <v>0</v>
      </c>
      <c r="I116" s="127">
        <f>G116*H116</f>
        <v>0</v>
      </c>
    </row>
    <row r="117" spans="2:6" ht="14.25">
      <c r="B117" s="97"/>
      <c r="C117" s="98"/>
      <c r="D117" s="98"/>
      <c r="E117" s="98"/>
      <c r="F117" s="99"/>
    </row>
    <row r="118" spans="2:9" ht="15" thickBot="1">
      <c r="B118" s="154"/>
      <c r="C118" s="155"/>
      <c r="D118" s="155"/>
      <c r="E118" s="155"/>
      <c r="F118" s="156"/>
      <c r="G118" s="157"/>
      <c r="H118" s="128"/>
      <c r="I118" s="128"/>
    </row>
    <row r="120" spans="7:9" ht="14.25">
      <c r="G120" s="191" t="s">
        <v>512</v>
      </c>
      <c r="H120" s="191"/>
      <c r="I120" s="127">
        <f>SUM(I1:I118)</f>
        <v>0</v>
      </c>
    </row>
    <row r="121" spans="7:9" ht="14.25">
      <c r="G121" s="191" t="s">
        <v>513</v>
      </c>
      <c r="H121" s="191"/>
      <c r="I121" s="127">
        <f>I120*0.22</f>
        <v>0</v>
      </c>
    </row>
    <row r="122" spans="7:9" ht="14.25">
      <c r="G122" s="191" t="s">
        <v>514</v>
      </c>
      <c r="H122" s="191"/>
      <c r="I122" s="127">
        <f>I120*1.22</f>
        <v>0</v>
      </c>
    </row>
  </sheetData>
  <sheetProtection/>
  <mergeCells count="6">
    <mergeCell ref="B1:G1"/>
    <mergeCell ref="B2:G2"/>
    <mergeCell ref="C99:D99"/>
    <mergeCell ref="G120:H120"/>
    <mergeCell ref="G121:H121"/>
    <mergeCell ref="G122:H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Mateja CEKIĆ</cp:lastModifiedBy>
  <cp:lastPrinted>2016-05-13T12:39:01Z</cp:lastPrinted>
  <dcterms:created xsi:type="dcterms:W3CDTF">2004-11-23T09:42:44Z</dcterms:created>
  <dcterms:modified xsi:type="dcterms:W3CDTF">2016-05-19T06:25:36Z</dcterms:modified>
  <cp:category/>
  <cp:version/>
  <cp:contentType/>
  <cp:contentStatus/>
</cp:coreProperties>
</file>