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3"/>
  </bookViews>
  <sheets>
    <sheet name="3A" sheetId="1" r:id="rId1"/>
    <sheet name="3B" sheetId="2" r:id="rId2"/>
    <sheet name="kanal3A-1" sheetId="3" r:id="rId3"/>
    <sheet name="kanal_3A-2" sheetId="4" r:id="rId4"/>
    <sheet name="kanal_3B" sheetId="5" r:id="rId5"/>
    <sheet name="CR" sheetId="6" r:id="rId6"/>
    <sheet name="REKA" sheetId="7" r:id="rId7"/>
  </sheets>
  <definedNames/>
  <calcPr fullCalcOnLoad="1"/>
</workbook>
</file>

<file path=xl/comments4.xml><?xml version="1.0" encoding="utf-8"?>
<comments xmlns="http://schemas.openxmlformats.org/spreadsheetml/2006/main">
  <authors>
    <author>Helena Hercog</author>
  </authors>
  <commentList>
    <comment ref="B61" authorId="0">
      <text>
        <r>
          <rPr>
            <b/>
            <sz val="9"/>
            <rFont val="Tahoma"/>
            <family val="2"/>
          </rPr>
          <t>Helena Hercog: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<sst xmlns="http://schemas.openxmlformats.org/spreadsheetml/2006/main" count="867" uniqueCount="405">
  <si>
    <t>Količina</t>
  </si>
  <si>
    <t>Opis postavke</t>
  </si>
  <si>
    <t>Normativ</t>
  </si>
  <si>
    <t xml:space="preserve">Enota </t>
  </si>
  <si>
    <t xml:space="preserve">Nivo </t>
  </si>
  <si>
    <t>1.1  PREDDELA</t>
  </si>
  <si>
    <t>1.1.1 Geodetska dela</t>
  </si>
  <si>
    <t>S 1 1 122</t>
  </si>
  <si>
    <t>KM</t>
  </si>
  <si>
    <t>Obnova in zavarovanje zakoličbe osi trase ostale javne ceste v gričevnatem terenu</t>
  </si>
  <si>
    <t>S 1 1 222</t>
  </si>
  <si>
    <t>KOS</t>
  </si>
  <si>
    <t>Postavitev in zavarovanje prečnega profila ostale javne ceste v gričevnatem terenu</t>
  </si>
  <si>
    <t>1.1.2 Čiščenje terena</t>
  </si>
  <si>
    <t>S 1 2 112</t>
  </si>
  <si>
    <t>M2</t>
  </si>
  <si>
    <t>Odstranitev grmovja na redko porasli površini (do 50 % pokritega tlorisa) - strojno</t>
  </si>
  <si>
    <t>S 1 2 151</t>
  </si>
  <si>
    <t>Posek in odstranitev drevesa z deblom premera 11 do 30 cm ter odstranitev vej</t>
  </si>
  <si>
    <t>S 1 2 152</t>
  </si>
  <si>
    <t>Posek in odstranitev drevesa z deblom premera 31 do 50 cm ter odstranitev vej</t>
  </si>
  <si>
    <t>S 1 2 163</t>
  </si>
  <si>
    <t>Odstranitev panja s premerom 11 do 30 cm z odvozom na deponijo na razdaljo nad 1000 m</t>
  </si>
  <si>
    <t>S 1 2 164</t>
  </si>
  <si>
    <t>Odstranitev panja s premerom 31 do 50 cm z odvozom na deponijo na razdaljo do 100 m</t>
  </si>
  <si>
    <t>S 1 2 231</t>
  </si>
  <si>
    <t>M1</t>
  </si>
  <si>
    <t>Demontaža jeklene varnostne ograje</t>
  </si>
  <si>
    <t>S 1 2 323</t>
  </si>
  <si>
    <t>Porušitev in odstranitev asfaltne plasti v debelini nad 10 cm</t>
  </si>
  <si>
    <t>S 1 2 372</t>
  </si>
  <si>
    <t xml:space="preserve">Rezkanje in odvoz asfaltne krovne plasti v debelini 4 do 7 cm </t>
  </si>
  <si>
    <t>N 1 1 656</t>
  </si>
  <si>
    <t>Prilagoditev višine jaškov novi niveleti</t>
  </si>
  <si>
    <t>S 1 2 411</t>
  </si>
  <si>
    <t>Porušitev in odstranitev prepusta iz cevi s premerom do 60 cm</t>
  </si>
  <si>
    <t>S 1 2 435</t>
  </si>
  <si>
    <t>Porušitev in odstranitev glave prepusta s premerom do 60 cm</t>
  </si>
  <si>
    <t>1.2 ZEMELJSKA DELA</t>
  </si>
  <si>
    <t>1.2.1 Izkopi</t>
  </si>
  <si>
    <t>S 2 1 112</t>
  </si>
  <si>
    <t>M3</t>
  </si>
  <si>
    <t>S 2 1 114</t>
  </si>
  <si>
    <t xml:space="preserve">Površinski izkop plodne zemljine - 1. kategorije - strojno z nakladanjem </t>
  </si>
  <si>
    <t>S 2 1 224</t>
  </si>
  <si>
    <t>Široki izkop vezljive zemljine - 3. kategorije - strojno z nakladanjem</t>
  </si>
  <si>
    <t>S 2 1 261</t>
  </si>
  <si>
    <t>Doplačilo za oviran izkop vezljive zemljine- 3. kategorije</t>
  </si>
  <si>
    <t>S 2 1 313</t>
  </si>
  <si>
    <t>Izkop vezljive zemljine/zrnate kamnine - 3. kategorije za temelje, kanalske rove, prepuste, jaške in drenaže, širine do 1,0 m in globine do 1,0 m - ročno, planiranje dna ročno</t>
  </si>
  <si>
    <t>S 2 1 324</t>
  </si>
  <si>
    <t>Izkop vezljive zemljine/zrnate kamnine - 3. kategorije za temelje, kanalske rove, prepuste, jaške in drenaže, širine do 1,0 m in globine 1,1 do 2,0 m - strojno, planiranje dna ročno</t>
  </si>
  <si>
    <t>S 2 1 362</t>
  </si>
  <si>
    <t>Izkop slabo nosilne zemljine - 2. kategorije za temelje, kanalske rove, prepuste, jaške in drenaže, širine 1,1 do 2,0 m in globine 1,1 do 2,0 m - strojno, planiranje dna ročno</t>
  </si>
  <si>
    <t>1.2.2 Planum temeljnih tal</t>
  </si>
  <si>
    <t>S 2 2 112</t>
  </si>
  <si>
    <t>Ureditev planuma temeljnih tal vezljive zemljine - 3. kategorije</t>
  </si>
  <si>
    <t>1.2.3 Ločilne, drenažne in filtrske plasti ter delovni plato</t>
  </si>
  <si>
    <t>S 2 3 313</t>
  </si>
  <si>
    <t>Dobava in vgraditev geotekstilije za ločilno plast (po načrtu), natezna trdnost do nad 14 do 16 kN/m2</t>
  </si>
  <si>
    <t>1.2.4 Nasipi, zasipi, klini, posteljica in glinasti naboj</t>
  </si>
  <si>
    <t>S 2 4 421</t>
  </si>
  <si>
    <t>N 2 1 235</t>
  </si>
  <si>
    <t>Zasip cevi v coni cevovoda z materialom granulacije 8 mm do 16 mm za zasip v coni cevi v plasteh 15 cm s komprimacijo do zbitosti 95 % SPP</t>
  </si>
  <si>
    <t>S 2 4 214</t>
  </si>
  <si>
    <t>Zasip z zrnato kamnino - 3. kategorije - strojno</t>
  </si>
  <si>
    <t>N 2 1 230</t>
  </si>
  <si>
    <t>Dobava in vgrajevanje materiala za drenažni zasip</t>
  </si>
  <si>
    <t>1.2.5 Brežine in zelenice</t>
  </si>
  <si>
    <t>S 2 5 112</t>
  </si>
  <si>
    <t>Humuziranje brežine brez valjanja, v debelini do 15 cm - strojno</t>
  </si>
  <si>
    <t>1.2.6 Prevozi, razprostiranje in ureditev deponij materiala</t>
  </si>
  <si>
    <t>S 2 9 131</t>
  </si>
  <si>
    <t>Razprostiranje odvečne plodne zemljine - 1. kategorije</t>
  </si>
  <si>
    <t>S 2 9 133</t>
  </si>
  <si>
    <t>Razprostiranje odvečne vezljive zemljine - 3. kategorije</t>
  </si>
  <si>
    <t>S 2 9 153</t>
  </si>
  <si>
    <t>T</t>
  </si>
  <si>
    <t>Odlaganje odpadnega asfalta na komunalno deponijo</t>
  </si>
  <si>
    <t>S 2 9 154</t>
  </si>
  <si>
    <t>Odlaganje odpadnega cementnega betona na komunalno deponijo</t>
  </si>
  <si>
    <t>1.3 VOZIŠČNA KONSTRUKCIJA</t>
  </si>
  <si>
    <t>1.3.1 Nosilne plasti</t>
  </si>
  <si>
    <t>S 3 1 132</t>
  </si>
  <si>
    <t>Izdelava nevezane nosilne plasti enakomerno zrnatega drobljenca iz kamnine v debelini 21 do 30 cm</t>
  </si>
  <si>
    <t>S 3 1 574</t>
  </si>
  <si>
    <t>Izdelava nosilne plasti bituminizirane zmesi AC 22 base B 50/70 A4 v debelini 8 cm</t>
  </si>
  <si>
    <t>1.3.2 Obrabne plasti</t>
  </si>
  <si>
    <t>S 3 2 283</t>
  </si>
  <si>
    <t>Izdelava obrabne in zaporne plasti bituminizirane zmesi AC 11 surf B 70/100 A4 v debelini 4 cm</t>
  </si>
  <si>
    <t>N 3 1 255</t>
  </si>
  <si>
    <t>Izdelava obrabne in zaporne plasti bituminizirane zmesi AC 8 surf B 70/100 A5 v debelini 5cm</t>
  </si>
  <si>
    <t>1.3.3 Robni elementi vozišč</t>
  </si>
  <si>
    <t>S 3 5 214</t>
  </si>
  <si>
    <t>Dobava in vgraditev predfabriciranega dvignjenega robnika iz cementnega betona  s prerezom 15/25 cm</t>
  </si>
  <si>
    <t>S 3 5 235</t>
  </si>
  <si>
    <t>Dobava in vgraditev predfabriciranega pogreznjenega robnika iz cementnega betona  s prerezom 15/25 cm</t>
  </si>
  <si>
    <t>N 3 2 226</t>
  </si>
  <si>
    <t>Dobava in vgraditev predfabriciranega dvignjenega robnika iz cementnega betona  s prerezom 8/20 cm</t>
  </si>
  <si>
    <t>1.3.4 Bankine</t>
  </si>
  <si>
    <t>S 3 6 132</t>
  </si>
  <si>
    <t>Izdelava bankine iz drobljenca, široke 0,51 do 0,75 m</t>
  </si>
  <si>
    <t>S 3 6 133</t>
  </si>
  <si>
    <t>Izdelava bankine iz drobljenca, široke 0,76 do 1,00 m</t>
  </si>
  <si>
    <t>1.4 ODVODNJAVANJE</t>
  </si>
  <si>
    <t>1.4.1 Površinsko odvodnjavanje</t>
  </si>
  <si>
    <t>N 6 1 188</t>
  </si>
  <si>
    <t>Oblikovanje asfaltne mulde (material je zajet pri asfaltih)</t>
  </si>
  <si>
    <t>S 4 1 131</t>
  </si>
  <si>
    <t>Tlakovanje jarka z lomljencem, debelina 10 cm, stiki zapolnjeni s cementno malto, na podložni plasti cementnega betona, debeli 10 cm</t>
  </si>
  <si>
    <t>1.4.2 Globinsko odvodnjavaje-drenaže</t>
  </si>
  <si>
    <t>S 4 2 134</t>
  </si>
  <si>
    <t>Izdelava vzdolžne in prečne drenaže, globoke do 1,0 m, na podložni plasti iz cementnega betona, debeline 10 cm, z gibljivimi plastičnimi cevmi premera 15 cm</t>
  </si>
  <si>
    <t>1.4.3 Globinsko odvodnjavanje-kanalizacija</t>
  </si>
  <si>
    <t>S 4 3 192</t>
  </si>
  <si>
    <t>1.4.4 Jaški</t>
  </si>
  <si>
    <t>S 4 4 333</t>
  </si>
  <si>
    <t>Izdelava jaška iz polietilena, krožnega prereza s premerom 50 cm, globokega 1,5 do 2,0 m</t>
  </si>
  <si>
    <t>S 4 4 855</t>
  </si>
  <si>
    <t>S 4 4 951</t>
  </si>
  <si>
    <t>Dobava in vgraditev pokrova iz duktilne litine z nosilnostjo 125 kN, krožnega prereza s premerom 500 mm</t>
  </si>
  <si>
    <t>N 6 2 215</t>
  </si>
  <si>
    <t>Izvedba preiskusa tesnosti na jaških premera 50cm.</t>
  </si>
  <si>
    <t>1.4.5 Prepusti</t>
  </si>
  <si>
    <t>S 4 5 113</t>
  </si>
  <si>
    <t>Izdelava prepusta krožnega prereza iz cevi iz cementnega betona s premerom 50 cm</t>
  </si>
  <si>
    <t>S 4 5 212</t>
  </si>
  <si>
    <t>Izdelava poševne vtočne ali iztočne glave prepusta krožnega prereza iz cementnega betona s premerom 50 cm</t>
  </si>
  <si>
    <t>S 4 5 131</t>
  </si>
  <si>
    <t>Izdelava obloge (obbetoniranje) prepusta krožnega prereza iz cevi s premerom 50 cm s cementnim betonom C 12/15, po načrtu</t>
  </si>
  <si>
    <t>1.5 OPREMA CEST</t>
  </si>
  <si>
    <t>1.5.1 Pokončna oprema cest</t>
  </si>
  <si>
    <t>S 6 1 124</t>
  </si>
  <si>
    <t>Izdelava temelja iz cementnega betona C 12/15, globine 80 cm, premera 50 cm</t>
  </si>
  <si>
    <t>S 6 1 216</t>
  </si>
  <si>
    <t>Dobava in vgraditev stebrička za prometni znak iz vroče cinkane jeklene cevi s premerom 64 mm, dolge 3000 mm</t>
  </si>
  <si>
    <t>S 6 1 218</t>
  </si>
  <si>
    <t>Dobava in vgraditev stebrička za prometni znak iz vroče cinkane jeklene cevi s premerom 64 mm, dolge 4000 mm</t>
  </si>
  <si>
    <t>N 5 1 465</t>
  </si>
  <si>
    <t>Dobava in postavitev osmerokotnega prometnega znaka premera 600mm</t>
  </si>
  <si>
    <t>S 6 1 442</t>
  </si>
  <si>
    <t>Dobava in pritrditev trikotnega prometnega znaka, podloga iz aluminijaste pločevine, znak z odsevno folijo 1. vrste, dolžina stranice a = 900 mm</t>
  </si>
  <si>
    <t>1.5.2 Označbe na voziščih</t>
  </si>
  <si>
    <t>S 6 2 122</t>
  </si>
  <si>
    <t>Izdelava tankoslojne vzdolžne označbe na vozišču z enokomponentno belo barvo, vključno 250 g/m2 posipa z drobci / kroglicami stekla, strojno, debelina plasti suhe snovi 250 mikrometra, širina črte 12 cm</t>
  </si>
  <si>
    <t>S 6 2 252</t>
  </si>
  <si>
    <t>Doplačilo za izdelavo prekinjenih vzdolžnih označb na vozišču, širina črte 12 cm</t>
  </si>
  <si>
    <t>1.6 TUJE STORITVE</t>
  </si>
  <si>
    <t>1.6.1 Preskusi, nadzor in tehnična dokumentacija</t>
  </si>
  <si>
    <t>S 7 9 311</t>
  </si>
  <si>
    <t>URA</t>
  </si>
  <si>
    <t>Projektantski nadzor. Vrednost postavke je že fiksno določena v PIS-u in jo ponudnik ne more/ne sme spreminjati. Obračun projektantskega nadzora se bo izvedel po dokazljivih dejanskih stroških na podlagi računa izvajalca projektantskega nadzora.</t>
  </si>
  <si>
    <t>N 4 1 315</t>
  </si>
  <si>
    <t>Geomehanski nadzor. Vrednost postavke je že fiksno določena v PIS-u in jo ponudnik ne more/ne sme spreminjati. Obračun projektantskega nadzora se bo izvedel po dokazljivih dejanskih stroških na podlagi računa izvajalca geomehanskega nadzora.</t>
  </si>
  <si>
    <t>S 7 9 514</t>
  </si>
  <si>
    <t>Izdelava projektne dokumentacije za projekt izvedenih del</t>
  </si>
  <si>
    <t>Vgraditev posteljice v debelini plasti do 30 cm iz zrnate kamnine - 3. kategorije (zmrzlinsko odporen material)</t>
  </si>
  <si>
    <t>Izdelava kanalizacije iz cevi iz polietilena, vključno s podložno plastjo iz cementnega betona, premera 20 cm, v globini do 1,0 m (vključno z obbetoniranjem cevi)</t>
  </si>
  <si>
    <t>Dobava in vgraditev rešetke iz duktilne litine z nosilnostjo 400 kN, s prerezom 500/50mm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</si>
  <si>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</si>
  <si>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</si>
  <si>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</si>
  <si>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</si>
  <si>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</si>
  <si>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</si>
  <si>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</si>
  <si>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</si>
  <si>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</si>
  <si>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</si>
  <si>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</si>
  <si>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Skupaj</t>
  </si>
  <si>
    <t>Cena/enoto</t>
  </si>
  <si>
    <t>TRČOVA</t>
  </si>
  <si>
    <t>Etapa 3A rekonstrukcija</t>
  </si>
  <si>
    <t>od km 1+220 do km 1+520</t>
  </si>
  <si>
    <t>Vse postavke vključujejo ves potreben material, delo in transporte za izvedbo posamezne postavke.</t>
  </si>
  <si>
    <t>Površinski izkop plodne zemljine - 1. kategorije - strojno z odrivom do 50m</t>
  </si>
  <si>
    <t>Skupaj brez DDV</t>
  </si>
  <si>
    <t>DDV 22%</t>
  </si>
  <si>
    <t>Skupaj z DDV</t>
  </si>
  <si>
    <t>1.2.1 Planum temeljnih tal</t>
  </si>
  <si>
    <t>1.2.2 Prevozi, razprostiranje in ureditev deponij materiala</t>
  </si>
  <si>
    <t>1.3.3 Bankine</t>
  </si>
  <si>
    <t>1.5 TUJE STORITVE</t>
  </si>
  <si>
    <t>1.5.1 Preskusi, nadzor in tehnična dokumentacija</t>
  </si>
  <si>
    <t>ozn.</t>
  </si>
  <si>
    <t>postavka / enota</t>
  </si>
  <si>
    <t>enota</t>
  </si>
  <si>
    <t>količina</t>
  </si>
  <si>
    <t>EUR/enoto</t>
  </si>
  <si>
    <t>EUR</t>
  </si>
  <si>
    <t>A.</t>
  </si>
  <si>
    <t>PRIPRAVLJALNA DELA</t>
  </si>
  <si>
    <t>1.0</t>
  </si>
  <si>
    <t>Zakoličba, trasna in višinska navezava količkov</t>
  </si>
  <si>
    <r>
      <t>m</t>
    </r>
    <r>
      <rPr>
        <vertAlign val="superscript"/>
        <sz val="10"/>
        <rFont val="Calibri"/>
        <family val="2"/>
      </rPr>
      <t>1</t>
    </r>
  </si>
  <si>
    <t>2.0</t>
  </si>
  <si>
    <t>Zavarovanje zakoličbe s trikotniki iz letev</t>
  </si>
  <si>
    <t>kom</t>
  </si>
  <si>
    <t>3.0</t>
  </si>
  <si>
    <t>Postavitev gradbenih profilov</t>
  </si>
  <si>
    <t>4.0</t>
  </si>
  <si>
    <t>Ostala dela, kot so: obeležba in eventualna prestavitev obstoječih komunalnih in energetskih vodov pod nadzorom upravljalca, križanje vodov, morebitne prestavitve vodov, stroški odškodnine, priprava gradbišča ter druga nepredvidena dela.</t>
  </si>
  <si>
    <t>5.0</t>
  </si>
  <si>
    <t>PRIPRAVLJALNA DELA SKUPAJ:</t>
  </si>
  <si>
    <t>B.</t>
  </si>
  <si>
    <t>ZEMELJSKA  DELA</t>
  </si>
  <si>
    <t>Strojni opaženi izkop materiala III.ktg za gradbeno jamo kanala (delovna širina opaža znaša 1.0 - 2,4 m), globina 0-2. Odvoz materiala na začasno deponijo v oddaljenosti do 3000m</t>
  </si>
  <si>
    <r>
      <t>m</t>
    </r>
    <r>
      <rPr>
        <vertAlign val="superscript"/>
        <sz val="10"/>
        <rFont val="Calibri"/>
        <family val="2"/>
      </rPr>
      <t>3</t>
    </r>
  </si>
  <si>
    <t>Strojni opaženi izkop materiala III.ktg za gradbeno jamo kanala (delovna širina opaža znaša 1.0 - 2,4 m), globina 2-4. Odvoz materiala na začasno deponijo v oddaljenosti do 3000m</t>
  </si>
  <si>
    <t>Strojni opaženi izkop z zagatnimi stenami, globine nad 4 m materiala III.ktg za gradbeno jamo kanala z odvozom materiala na začasno deponijo v oddaljenosti do 3000m</t>
  </si>
  <si>
    <t>Nabava, montaža in demontaža dvostranskega varovalnega opaža za razpiranje sten izkopa po tehnologiji izvajalca</t>
  </si>
  <si>
    <r>
      <t>m</t>
    </r>
    <r>
      <rPr>
        <vertAlign val="superscript"/>
        <sz val="10"/>
        <rFont val="Calibri"/>
        <family val="2"/>
      </rPr>
      <t>2</t>
    </r>
  </si>
  <si>
    <t>6.0</t>
  </si>
  <si>
    <t xml:space="preserve">Geološki pregled in prevzem gradbene jame ter geomehanski nadzor v času gradnje </t>
  </si>
  <si>
    <t>povšal</t>
  </si>
  <si>
    <t>Geomehanske preiskave nosilnosti zemeljskih tal, materialov za zasip, stopnje zgoščenosti, meritve dinamičnih deformacijskih modulov</t>
  </si>
  <si>
    <t xml:space="preserve">Ročno planiranje in strojno utrjevanje dna gradbene jame po globinski zakoličbi s točnostjo -+2cm z obveznim komprimiranjem do zbitosti 97% SPP. </t>
  </si>
  <si>
    <r>
      <t>m</t>
    </r>
    <r>
      <rPr>
        <vertAlign val="superscript"/>
        <sz val="10"/>
        <rFont val="Calibri"/>
        <family val="2"/>
      </rPr>
      <t>2</t>
    </r>
  </si>
  <si>
    <t>Dobava in vgraditev peščenega materiala granulacije od 0 do 8 mm za peščeno ležišče v debelini 12 cm in komprimacija do 97% SPP.</t>
  </si>
  <si>
    <r>
      <t>m</t>
    </r>
    <r>
      <rPr>
        <vertAlign val="superscript"/>
        <sz val="10"/>
        <rFont val="Calibri"/>
        <family val="2"/>
      </rPr>
      <t>3</t>
    </r>
  </si>
  <si>
    <t>Dobava in zasip v območju cevi do 30 cm nad temenom cevi z materialom granulacije od 8 do 16 mm v opažnem izkopu.  Zasip v plasteh  deb. 15 cm in komprimacija z lahkimi komprimacijskimi sredstvi do 95% SPP</t>
  </si>
  <si>
    <t>Nakladanje, dovoz in zasip cevi v opažnem izkopu izven cone cevovoda z izkopnim  materialom pripeljanega iz začane deponije v oddaljenosti do 3000 m. Do višine 1m nad temenom cevi uporabljamo še lahka komprimacijska sredstva, nadalje pa komprimiramo s srednje in težkimi stroji za komprimacijo.</t>
  </si>
  <si>
    <t>Nakladanje in odvoz viška materiala na trajno deponijo v oddaljenosti do 10 km in razplaniranje</t>
  </si>
  <si>
    <t>Črpanje talne vode iz gradbene jame v času izvajanja del v talni vodi (ocena)</t>
  </si>
  <si>
    <t>16.0</t>
  </si>
  <si>
    <t xml:space="preserve">Ostala zemeljska dela, kot so: ročni izkop pri križanju komunalnih vodov in tam kjer strojni izkop ni mogoč, podpiranje vodov pri križanjih, križanje vodov pod nadzorom upravljalca in ostalih neevidentiranih vodov ter ostala manjša dela.                </t>
  </si>
  <si>
    <t>ZEMELJSKA DELA SKUPAJ:</t>
  </si>
  <si>
    <t>C.</t>
  </si>
  <si>
    <t>GRADBENA DELA</t>
  </si>
  <si>
    <t>Dobava, transport in montaža okroglih betonskih cevi na peščeno posteljico vključno s tesnili, nakladanje in prenos do mesta vgraditve</t>
  </si>
  <si>
    <t>- BC DN 300</t>
  </si>
  <si>
    <t>- BC DN 500</t>
  </si>
  <si>
    <t>Dobava, transport in vgradnja armiranobetonskih revizijskih in priključnih jaškov DN 1000 mm, vključno s povoznimi pokrovi (nosilnosti 400kN z zaklepom; SIST EN 124), muldami, vtoki in iztoki, podložnim betonom C12/15.</t>
  </si>
  <si>
    <t>- višine do 2 m</t>
  </si>
  <si>
    <t>- višine nad 2 m</t>
  </si>
  <si>
    <t xml:space="preserve">Ostala gradbena dela, ki lahko nasatnejo pri križanjih s komunalnimi vodi in se izvajajo in pod nadzorom upravljalca in izvajalca ter ostala manjša dela.    </t>
  </si>
  <si>
    <t>Polno obbetoniranje (STD05) na mestih prečkanj lokalnih cest, dovozov, potokov (0.25 m3/m')</t>
  </si>
  <si>
    <t>GRADBENA DELA SKUPAJ:</t>
  </si>
  <si>
    <t>D.</t>
  </si>
  <si>
    <t>ZAKLJUČNA IN OSTALA DELA</t>
  </si>
  <si>
    <t>Čiščenje gradbišča po končanih delih. Obračun po tekočem metru kanalizacije.</t>
  </si>
  <si>
    <t>Izdelava geodetskega posnetka izvedene kanalizacije vključno s posnetkom hišnih priključkov in izdelava geodetskega načrta za vpis v GJI</t>
  </si>
  <si>
    <t>Snemanje izgrajene kanalizacije z video kamero</t>
  </si>
  <si>
    <t>Preizkus tesnosti kanala po standardu SIST EN 1610</t>
  </si>
  <si>
    <t>Preizkus tesnosti revizijskih jaškov po standardu SIST EN 1610</t>
  </si>
  <si>
    <t>Izdelava PID-a</t>
  </si>
  <si>
    <t>ZAKLJUČNA IN OSTALA DELA SKUPAJ:</t>
  </si>
  <si>
    <t>KANAL M - Faza III.A-2</t>
  </si>
  <si>
    <t>KANAL M - Faza III.A-1</t>
  </si>
  <si>
    <t>KANAL M - Faza III.B</t>
  </si>
  <si>
    <t>POPIS DEL S PREDRAČUNOM CR ETAPA 3a</t>
  </si>
  <si>
    <t>A)</t>
  </si>
  <si>
    <t>Pripravljalna dela</t>
  </si>
  <si>
    <t xml:space="preserve"> </t>
  </si>
  <si>
    <t>01.</t>
  </si>
  <si>
    <t>Trasiranje</t>
  </si>
  <si>
    <t>m</t>
  </si>
  <si>
    <t>02.</t>
  </si>
  <si>
    <t>Priprava materiala</t>
  </si>
  <si>
    <t>03.</t>
  </si>
  <si>
    <t>Zavarovanje gradbišča (delno)</t>
  </si>
  <si>
    <t>04.</t>
  </si>
  <si>
    <t>Zakoličba KTV, PTT, plin…</t>
  </si>
  <si>
    <t>pav</t>
  </si>
  <si>
    <t xml:space="preserve">          </t>
  </si>
  <si>
    <t>05.</t>
  </si>
  <si>
    <t>Stroški začasnih zapor</t>
  </si>
  <si>
    <t>B)</t>
  </si>
  <si>
    <t>Gradbena dela</t>
  </si>
  <si>
    <t>Betonski montažni temelj za</t>
  </si>
  <si>
    <t>kandelaber 7m, dim.0.7*0.7*1.0 m</t>
  </si>
  <si>
    <r>
      <rPr>
        <i/>
        <sz val="10"/>
        <color indexed="10"/>
        <rFont val="Courier New CE"/>
        <family val="0"/>
      </rPr>
      <t>(N.5.1)</t>
    </r>
    <r>
      <rPr>
        <i/>
        <sz val="10"/>
        <rFont val="Courier New CE"/>
        <family val="3"/>
      </rPr>
      <t xml:space="preserve"> dobava, izkop in postavitev</t>
    </r>
  </si>
  <si>
    <t xml:space="preserve">Dobava in montaža sidra za </t>
  </si>
  <si>
    <t>montažo kandelabra na zid</t>
  </si>
  <si>
    <t>(risba 4.2)</t>
  </si>
  <si>
    <t xml:space="preserve">Kombinirani ročno/strojni (30/70%) </t>
  </si>
  <si>
    <t xml:space="preserve">izkop in zasip kabelskega jarka v  </t>
  </si>
  <si>
    <t>(zasip-nabijanje v plasteh po 20 cm)</t>
  </si>
  <si>
    <t>zemljišču III.kat.dim: 0.40 x 0.8 m</t>
  </si>
  <si>
    <t xml:space="preserve">Dobava, razvoz po trasi in polaganje </t>
  </si>
  <si>
    <t>plastičnih  cevi cevne kanalizacije tip</t>
  </si>
  <si>
    <r>
      <t xml:space="preserve"> - 1x PC </t>
    </r>
    <r>
      <rPr>
        <b/>
        <i/>
        <sz val="10"/>
        <rFont val="Courier New CE"/>
        <family val="3"/>
      </rPr>
      <t>fi 60mm</t>
    </r>
    <r>
      <rPr>
        <i/>
        <sz val="10"/>
        <rFont val="Courier New CE"/>
        <family val="3"/>
      </rPr>
      <t xml:space="preserve"> </t>
    </r>
  </si>
  <si>
    <t xml:space="preserve">izkop kabelskega jarka v zemljišču </t>
  </si>
  <si>
    <t>III.kat.dim: 0.40 x 1.0 m,</t>
  </si>
  <si>
    <t xml:space="preserve">obbetoniranje cevi 1xPC-E/110 </t>
  </si>
  <si>
    <t xml:space="preserve">(beton C8/10, 0,7m3, 6m cevi) </t>
  </si>
  <si>
    <t>ter ponovni zasip (nabijanje…)</t>
  </si>
  <si>
    <t>kanalizacije (1xfi110mm BETON)</t>
  </si>
  <si>
    <t>06.</t>
  </si>
  <si>
    <t>Dobava in polaganje opozorilnega</t>
  </si>
  <si>
    <t xml:space="preserve">traku                   </t>
  </si>
  <si>
    <t xml:space="preserve"> m</t>
  </si>
  <si>
    <t>07.</t>
  </si>
  <si>
    <t>Trganje asfalta in ponovno asvalt.</t>
  </si>
  <si>
    <t>(rezanje, odvoz na deponijo,</t>
  </si>
  <si>
    <t>priprava in utrditev tampona...)</t>
  </si>
  <si>
    <t>m2</t>
  </si>
  <si>
    <t>08.</t>
  </si>
  <si>
    <t>Ureditev prekopanih zelenic</t>
  </si>
  <si>
    <t>09.</t>
  </si>
  <si>
    <t>Dobava, izkop, postavitev in zasip</t>
  </si>
  <si>
    <t xml:space="preserve">kabelskega jaška MKJ, </t>
  </si>
  <si>
    <t>dimenzij 0.6 x 0.6 x 0.8 m</t>
  </si>
  <si>
    <t>(lahek kovinski pohodni pokrov 3,5t)</t>
  </si>
  <si>
    <t>dimenzij 0.6 x 0.6 m</t>
  </si>
  <si>
    <t xml:space="preserve">glej prilogo </t>
  </si>
  <si>
    <t>10.</t>
  </si>
  <si>
    <t>Izkop in zasip jame za kabelske</t>
  </si>
  <si>
    <t>rezerve</t>
  </si>
  <si>
    <t>11.</t>
  </si>
  <si>
    <t>Dobava in izvedba lesene "podpore" k</t>
  </si>
  <si>
    <t>obstoječemu impregniranemu drogu</t>
  </si>
  <si>
    <t>12.</t>
  </si>
  <si>
    <t>Drobna gradbena dela</t>
  </si>
  <si>
    <t>C)</t>
  </si>
  <si>
    <t>Montažna dela</t>
  </si>
  <si>
    <t>Dobava in montaža</t>
  </si>
  <si>
    <t>Tipskih ravnih (vroče cinkani)</t>
  </si>
  <si>
    <r>
      <t xml:space="preserve">kandelabrov </t>
    </r>
    <r>
      <rPr>
        <b/>
        <i/>
        <sz val="10"/>
        <rFont val="Courier New CE"/>
        <family val="0"/>
      </rPr>
      <t>h=7 m</t>
    </r>
    <r>
      <rPr>
        <i/>
        <sz val="10"/>
        <rFont val="Courier New CE"/>
        <family val="3"/>
      </rPr>
      <t xml:space="preserve"> </t>
    </r>
  </si>
  <si>
    <t>III VETROVNA CONA (kandelabri morajo</t>
  </si>
  <si>
    <t>biti skladni s tipizacijo opreme</t>
  </si>
  <si>
    <t>na predvidenem območju),</t>
  </si>
  <si>
    <t>(risba 4.1)</t>
  </si>
  <si>
    <t>Dobava in polaganje (montaža) kabla :</t>
  </si>
  <si>
    <t xml:space="preserve"> - NAYY-J 4x16+2,5 0,6/1kV</t>
  </si>
  <si>
    <t>Dobava in izdelava kabelskih</t>
  </si>
  <si>
    <t>končnikov (povitje)</t>
  </si>
  <si>
    <t>Dobava in montaža svetilk »LED«:</t>
  </si>
  <si>
    <t>kot montaže 0° (ravno steklo)</t>
  </si>
  <si>
    <t xml:space="preserve">s power LED max 27W, svetlobni  </t>
  </si>
  <si>
    <t>tok min 3171 lm,barva 4000K ali manj</t>
  </si>
  <si>
    <t xml:space="preserve"> IP66, RAL9006 (PP-Y 4*1.5  400V, </t>
  </si>
  <si>
    <t xml:space="preserve"> priklj. Set z varovalko 2A </t>
  </si>
  <si>
    <r>
      <t xml:space="preserve">kot. Npr.SG Automotive tip: </t>
    </r>
    <r>
      <rPr>
        <b/>
        <i/>
        <sz val="10"/>
        <rFont val="Courier New CE"/>
        <family val="0"/>
      </rPr>
      <t xml:space="preserve">LSL 30, </t>
    </r>
  </si>
  <si>
    <t xml:space="preserve"> (običajna redukcija)</t>
  </si>
  <si>
    <t>Dobava in polaganje pocinkanega</t>
  </si>
  <si>
    <t xml:space="preserve">valjanca 25 * 4 mm </t>
  </si>
  <si>
    <t xml:space="preserve">Dobava in polaganje izolirane bakrene </t>
  </si>
  <si>
    <t xml:space="preserve">pletenice 35mm2 </t>
  </si>
  <si>
    <t>(križanje s cesto oz. Geoplinom)</t>
  </si>
  <si>
    <t>Dobava oz. izvedba priključka</t>
  </si>
  <si>
    <t>ozemljitve na kand.oz. omaro</t>
  </si>
  <si>
    <t xml:space="preserve">s P/Y 35 400 V </t>
  </si>
  <si>
    <t>Montaža omarice z varovalko 10A</t>
  </si>
  <si>
    <t>in FID stikalom 25/0,3A z APV; IP66</t>
  </si>
  <si>
    <t>velikost cca 30*30cm, na višini 3,3m</t>
  </si>
  <si>
    <t>na obstoječi leseni drog CR</t>
  </si>
  <si>
    <t>Izvedba bitumenske zaščite kandelabrov</t>
  </si>
  <si>
    <t>ob vznožju kandelabra</t>
  </si>
  <si>
    <t>Drobna montažna dela</t>
  </si>
  <si>
    <t>D)</t>
  </si>
  <si>
    <t>Demontažna dela</t>
  </si>
  <si>
    <t>Demontaža drogov cestne razsvetljave</t>
  </si>
  <si>
    <t>(skupaj z betonskim drogovnikom)</t>
  </si>
  <si>
    <t>Demontaža svetilke, (iz lastnega omrežja</t>
  </si>
  <si>
    <t>cestne razsvetljave ali NNO )</t>
  </si>
  <si>
    <t>Demontaža žice 1*35/6 ali SKS iz NNO</t>
  </si>
  <si>
    <t xml:space="preserve">Odklop in demontaža obstoječe omare         </t>
  </si>
  <si>
    <t>cestne razsvetljave in odvoz na deponijo</t>
  </si>
  <si>
    <t>E)</t>
  </si>
  <si>
    <t>Zaključna dela</t>
  </si>
  <si>
    <t>Snemanje in izris kabelske</t>
  </si>
  <si>
    <t xml:space="preserve">   trase za kataster           </t>
  </si>
  <si>
    <t>Projektantski oz. upravljalski nadzor</t>
  </si>
  <si>
    <t>Oštevilčenje stebrov oz. omarice JR</t>
  </si>
  <si>
    <t>Stroški projektiranja (PID)</t>
  </si>
  <si>
    <t>Kontrolne meritve:</t>
  </si>
  <si>
    <t xml:space="preserve">   - osvetljenosti prehoda za pešce</t>
  </si>
  <si>
    <t xml:space="preserve">   - osvetljenosti ceste</t>
  </si>
  <si>
    <t xml:space="preserve">   - osvetljenosti križišča</t>
  </si>
  <si>
    <t xml:space="preserve">   - galvanskih stikov ozem.</t>
  </si>
  <si>
    <t xml:space="preserve">     in izol. upor.</t>
  </si>
  <si>
    <t>REKAPITULACIJA CR ETAPA III.:</t>
  </si>
  <si>
    <t>F)</t>
  </si>
  <si>
    <t>SKUPAJ (EUR):</t>
  </si>
  <si>
    <t>OPOMBE:</t>
  </si>
  <si>
    <t>* CENE FORMIRANE V AVGUSTU 2017.</t>
  </si>
  <si>
    <t xml:space="preserve">* KANDELABRI IZDELANI ZA III VETROVNO CONO, (KANDELABRI MORAJO </t>
  </si>
  <si>
    <t xml:space="preserve">  BITI SKLADNI S TIPIZACIJO OPREME NA PREDVIDENEM OBMOČJU IN </t>
  </si>
  <si>
    <t xml:space="preserve">  MORAJO USTREZATI TUDI ZAHTEVAM STANDARDA SIST EN42.</t>
  </si>
  <si>
    <t xml:space="preserve">* V PREDRAČUNU UPOŠTEVANO DEJSTVO, DA ZEMLJIŠČE NA KATEREM SE BODO </t>
  </si>
  <si>
    <t xml:space="preserve">  VRŠILA GRADBENA DELA SPADA PO OCENI IN OGLEDU V III. </t>
  </si>
  <si>
    <t xml:space="preserve">  KATEGORIJO ZEMLJIŠČ.</t>
  </si>
  <si>
    <t>* SVETILKE OB PEŠ PREHODIH IN KRIŽIŠČU NISO REDUCIRANE.</t>
  </si>
  <si>
    <t>* UPOŠTEVANA DEMONTAŽA SVETILK IN NADZEMNEGA OMREŽJA JR NA EEO DROGOVIH.</t>
  </si>
  <si>
    <t>Etapa  3A</t>
  </si>
  <si>
    <t>Cesta</t>
  </si>
  <si>
    <t>Kanal 3a-1</t>
  </si>
  <si>
    <t>Kanal 3a-2</t>
  </si>
  <si>
    <t>CR</t>
  </si>
  <si>
    <t>Etapa  3B</t>
  </si>
  <si>
    <t>Kanal 3B</t>
  </si>
  <si>
    <t>DDV  22%</t>
  </si>
  <si>
    <t>OPOMBA 1</t>
  </si>
  <si>
    <t>V postavki: "Strojni opaženi izkop materiala III.ktg za gradbeno jamo kanala z odvozom materiala na začasno deponijo v oddaljenosti do 3000m" je predvideno tudi zavarovanje izkopa-zaščita proti okolici (tretjim osebam). 
VELJA ZA VSE KANALE!</t>
  </si>
  <si>
    <r>
      <t xml:space="preserve">Pri izkopih, odstranitvi asfaltov </t>
    </r>
    <r>
      <rPr>
        <b/>
        <sz val="11"/>
        <rFont val="Calibri"/>
        <family val="2"/>
      </rPr>
      <t>so upoštevane neto količine.</t>
    </r>
    <r>
      <rPr>
        <sz val="11"/>
        <rFont val="Calibri"/>
        <family val="2"/>
      </rPr>
      <t xml:space="preserve"> 
Do globine 3,0m je upoštevana širina jarka 1,0 m (neto oz. svetla, notranja širina jarka opaženega izkopa). 
Med globino 3,0 in 4,0 m je upoštevana širina jarka 1,5m ( neto oz. svetla, notranja širina jarka opaženega izkopa); 
Nad globino 4,0 m je širina jarka 1,5 m ( neto oz. svetla, notranja širina jarka izkopa z zagatnicami). </t>
    </r>
  </si>
  <si>
    <t xml:space="preserve">Izdelava nasipa iz zrnate kamnine - 3. kategorije z dobavo iz gramoznice </t>
  </si>
  <si>
    <t>S 2 4 118</t>
  </si>
  <si>
    <t>1.6.2 Ostalo</t>
  </si>
  <si>
    <t>N 7 9 555</t>
  </si>
  <si>
    <t>Dobava in vgraditev pridržne ograje za pešce</t>
  </si>
  <si>
    <t>- BC DN 600</t>
  </si>
  <si>
    <t>Izdelava poševne vtočne ali iztočne glave prepusta krožnega prereza iz cementnega betona s premerom 60cm, vključno z dobavo in pritrditvijo kovinske rešetke (žabji poklopec) in tlakovanjem iztoka z lomljencem (6m2), debelina 20cm, stiki zapolnjeni s cementno malto, na podložni plasti zmes zrn drobljenca, debeli 10cm.</t>
  </si>
  <si>
    <t>kpl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</si>
</sst>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0.000"/>
    <numFmt numFmtId="173" formatCode="#,##0.00\ &quot;SIT&quot;"/>
    <numFmt numFmtId="174" formatCode="#,##0.0000\ _S_I_T"/>
    <numFmt numFmtId="175" formatCode="0.0000"/>
    <numFmt numFmtId="176" formatCode="#,##0.00\ [$EUR]"/>
    <numFmt numFmtId="177" formatCode="#,##0.0000\ [$EUR]"/>
    <numFmt numFmtId="178" formatCode="0.0"/>
    <numFmt numFmtId="179" formatCode="#,##0.00&quot;SIT&quot;_);\(#,##0.00&quot;SIT&quot;\)"/>
    <numFmt numFmtId="180" formatCode="#,##0.0"/>
    <numFmt numFmtId="181" formatCode="#."/>
    <numFmt numFmtId="182" formatCode="#,##0.00\ [$EUR];[Red]\-#,##0.00\ [$EUR]"/>
    <numFmt numFmtId="183" formatCode="#,##0.00_ ;[Red]\-#,##0.00\ "/>
    <numFmt numFmtId="184" formatCode="#,##0\ [$EUR];[Red]\-#,##0\ [$EUR]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69">
    <font>
      <sz val="10"/>
      <name val="Arial"/>
      <family val="0"/>
    </font>
    <font>
      <sz val="8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vertAlign val="superscript"/>
      <sz val="10"/>
      <name val="Calibri"/>
      <family val="2"/>
    </font>
    <font>
      <sz val="10"/>
      <color indexed="10"/>
      <name val="Calibri"/>
      <family val="2"/>
    </font>
    <font>
      <b/>
      <sz val="12"/>
      <name val="Calibri"/>
      <family val="2"/>
    </font>
    <font>
      <b/>
      <sz val="14"/>
      <name val="Calibri"/>
      <family val="2"/>
    </font>
    <font>
      <sz val="12"/>
      <name val="Calibri"/>
      <family val="2"/>
    </font>
    <font>
      <b/>
      <i/>
      <sz val="12"/>
      <name val="Courier New CE"/>
      <family val="3"/>
    </font>
    <font>
      <sz val="12"/>
      <name val="Arial CE"/>
      <family val="0"/>
    </font>
    <font>
      <i/>
      <sz val="10"/>
      <name val="Courier New CE"/>
      <family val="3"/>
    </font>
    <font>
      <sz val="10"/>
      <name val="Arial CE"/>
      <family val="0"/>
    </font>
    <font>
      <b/>
      <i/>
      <sz val="10"/>
      <name val="Courier New CE"/>
      <family val="3"/>
    </font>
    <font>
      <i/>
      <sz val="10"/>
      <color indexed="10"/>
      <name val="Courier New CE"/>
      <family val="0"/>
    </font>
    <font>
      <b/>
      <sz val="10"/>
      <name val="Arial CE"/>
      <family val="0"/>
    </font>
    <font>
      <b/>
      <sz val="11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i/>
      <sz val="10"/>
      <color indexed="8"/>
      <name val="Courier New CE"/>
      <family val="3"/>
    </font>
    <font>
      <b/>
      <i/>
      <sz val="10"/>
      <color indexed="8"/>
      <name val="Courier New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0"/>
      <color rgb="FFFF0000"/>
      <name val="Calibri"/>
      <family val="2"/>
    </font>
    <font>
      <sz val="10"/>
      <color theme="1"/>
      <name val="Calibri"/>
      <family val="2"/>
    </font>
    <font>
      <i/>
      <sz val="10"/>
      <color theme="1"/>
      <name val="Courier New CE"/>
      <family val="3"/>
    </font>
    <font>
      <i/>
      <sz val="10"/>
      <color rgb="FFFF0000"/>
      <name val="Courier New CE"/>
      <family val="3"/>
    </font>
    <font>
      <b/>
      <i/>
      <sz val="10"/>
      <color theme="1"/>
      <name val="Courier New CE"/>
      <family val="0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3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0" applyNumberFormat="0" applyBorder="0" applyAlignment="0" applyProtection="0"/>
    <xf numFmtId="0" fontId="4" fillId="0" borderId="0" applyNumberFormat="0" applyFill="0" applyBorder="0" applyAlignment="0" applyProtection="0"/>
    <xf numFmtId="0" fontId="49" fillId="21" borderId="1" applyNumberFormat="0" applyAlignment="0" applyProtection="0"/>
    <xf numFmtId="0" fontId="50" fillId="0" borderId="0" applyNumberFormat="0" applyFill="0" applyBorder="0" applyAlignment="0" applyProtection="0"/>
    <xf numFmtId="0" fontId="51" fillId="0" borderId="2" applyNumberFormat="0" applyFill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3" fillId="0" borderId="0" applyNumberFormat="0" applyFill="0" applyBorder="0" applyAlignment="0" applyProtection="0"/>
    <xf numFmtId="0" fontId="46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22" borderId="0" applyNumberFormat="0" applyBorder="0" applyAlignment="0" applyProtection="0"/>
    <xf numFmtId="0" fontId="0" fillId="0" borderId="0">
      <alignment/>
      <protection/>
    </xf>
    <xf numFmtId="0" fontId="0" fillId="0" borderId="0" applyFill="0" applyBorder="0">
      <alignment/>
      <protection/>
    </xf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57" fillId="0" borderId="6" applyNumberFormat="0" applyFill="0" applyAlignment="0" applyProtection="0"/>
    <xf numFmtId="0" fontId="58" fillId="30" borderId="7" applyNumberFormat="0" applyAlignment="0" applyProtection="0"/>
    <xf numFmtId="0" fontId="59" fillId="21" borderId="8" applyNumberFormat="0" applyAlignment="0" applyProtection="0"/>
    <xf numFmtId="0" fontId="60" fillId="3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1" fillId="32" borderId="8" applyNumberFormat="0" applyAlignment="0" applyProtection="0"/>
    <xf numFmtId="0" fontId="62" fillId="0" borderId="9" applyNumberFormat="0" applyFill="0" applyAlignment="0" applyProtection="0"/>
  </cellStyleXfs>
  <cellXfs count="194">
    <xf numFmtId="0" fontId="0" fillId="0" borderId="0" xfId="0" applyAlignment="1">
      <alignment/>
    </xf>
    <xf numFmtId="176" fontId="0" fillId="0" borderId="0" xfId="0" applyNumberFormat="1" applyAlignment="1" applyProtection="1">
      <alignment horizontal="right"/>
      <protection locked="0"/>
    </xf>
    <xf numFmtId="176" fontId="0" fillId="0" borderId="0" xfId="0" applyNumberFormat="1" applyAlignment="1" applyProtection="1">
      <alignment horizontal="right" wrapText="1"/>
      <protection/>
    </xf>
    <xf numFmtId="0" fontId="9" fillId="0" borderId="0" xfId="48" applyFont="1" applyAlignment="1" applyProtection="1">
      <alignment vertical="center"/>
      <protection locked="0"/>
    </xf>
    <xf numFmtId="0" fontId="10" fillId="0" borderId="0" xfId="48" applyFont="1" applyAlignment="1" applyProtection="1">
      <alignment vertical="center"/>
      <protection locked="0"/>
    </xf>
    <xf numFmtId="3" fontId="10" fillId="0" borderId="0" xfId="48" applyNumberFormat="1" applyFont="1" applyBorder="1" applyAlignment="1" applyProtection="1">
      <alignment vertical="center"/>
      <protection locked="0"/>
    </xf>
    <xf numFmtId="3" fontId="10" fillId="0" borderId="10" xfId="48" applyNumberFormat="1" applyFont="1" applyBorder="1" applyAlignment="1" applyProtection="1">
      <alignment horizontal="right" vertical="center"/>
      <protection locked="0"/>
    </xf>
    <xf numFmtId="3" fontId="10" fillId="0" borderId="0" xfId="48" applyNumberFormat="1" applyFont="1" applyBorder="1" applyAlignment="1" applyProtection="1">
      <alignment horizontal="right" vertical="center"/>
      <protection locked="0"/>
    </xf>
    <xf numFmtId="4" fontId="10" fillId="0" borderId="0" xfId="48" applyNumberFormat="1" applyFont="1" applyBorder="1" applyAlignment="1" applyProtection="1">
      <alignment vertical="center"/>
      <protection locked="0"/>
    </xf>
    <xf numFmtId="3" fontId="9" fillId="0" borderId="11" xfId="48" applyNumberFormat="1" applyFont="1" applyBorder="1" applyAlignment="1" applyProtection="1">
      <alignment vertical="center"/>
      <protection locked="0"/>
    </xf>
    <xf numFmtId="3" fontId="12" fillId="0" borderId="0" xfId="48" applyNumberFormat="1" applyFont="1" applyBorder="1" applyAlignment="1" applyProtection="1">
      <alignment vertical="center"/>
      <protection locked="0"/>
    </xf>
    <xf numFmtId="3" fontId="10" fillId="0" borderId="10" xfId="48" applyNumberFormat="1" applyFont="1" applyBorder="1" applyAlignment="1" applyProtection="1">
      <alignment vertical="center"/>
      <protection locked="0"/>
    </xf>
    <xf numFmtId="4" fontId="10" fillId="0" borderId="0" xfId="48" applyNumberFormat="1" applyFont="1" applyFill="1" applyBorder="1" applyAlignment="1" applyProtection="1">
      <alignment vertical="center"/>
      <protection locked="0"/>
    </xf>
    <xf numFmtId="3" fontId="10" fillId="33" borderId="0" xfId="48" applyNumberFormat="1" applyFont="1" applyFill="1" applyBorder="1" applyAlignment="1" applyProtection="1">
      <alignment vertical="center"/>
      <protection locked="0"/>
    </xf>
    <xf numFmtId="0" fontId="12" fillId="0" borderId="0" xfId="48" applyFont="1" applyAlignment="1" applyProtection="1">
      <alignment vertical="center"/>
      <protection locked="0"/>
    </xf>
    <xf numFmtId="4" fontId="10" fillId="33" borderId="0" xfId="48" applyNumberFormat="1" applyFont="1" applyFill="1" applyBorder="1" applyAlignment="1" applyProtection="1">
      <alignment vertical="center"/>
      <protection locked="0"/>
    </xf>
    <xf numFmtId="4" fontId="63" fillId="0" borderId="0" xfId="48" applyNumberFormat="1" applyFont="1" applyFill="1" applyBorder="1" applyAlignment="1" applyProtection="1">
      <alignment vertical="center"/>
      <protection locked="0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2" xfId="0" applyBorder="1" applyAlignment="1">
      <alignment/>
    </xf>
    <xf numFmtId="176" fontId="23" fillId="0" borderId="0" xfId="0" applyNumberFormat="1" applyFont="1" applyAlignment="1" applyProtection="1">
      <alignment horizontal="right" wrapText="1"/>
      <protection/>
    </xf>
    <xf numFmtId="0" fontId="0" fillId="0" borderId="0" xfId="0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49" fontId="2" fillId="0" borderId="0" xfId="0" applyNumberFormat="1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left" wrapText="1"/>
      <protection locked="0"/>
    </xf>
    <xf numFmtId="2" fontId="2" fillId="0" borderId="0" xfId="0" applyNumberFormat="1" applyFont="1" applyAlignment="1" applyProtection="1">
      <alignment horizontal="right"/>
      <protection locked="0"/>
    </xf>
    <xf numFmtId="176" fontId="2" fillId="0" borderId="0" xfId="0" applyNumberFormat="1" applyFont="1" applyAlignment="1" applyProtection="1">
      <alignment horizontal="right"/>
      <protection locked="0"/>
    </xf>
    <xf numFmtId="0" fontId="3" fillId="0" borderId="0" xfId="0" applyFont="1" applyAlignment="1" applyProtection="1">
      <alignment/>
      <protection locked="0"/>
    </xf>
    <xf numFmtId="49" fontId="3" fillId="34" borderId="13" xfId="0" applyNumberFormat="1" applyFont="1" applyFill="1" applyBorder="1" applyAlignment="1" applyProtection="1">
      <alignment horizontal="left"/>
      <protection locked="0"/>
    </xf>
    <xf numFmtId="0" fontId="3" fillId="34" borderId="13" xfId="0" applyFont="1" applyFill="1" applyBorder="1" applyAlignment="1" applyProtection="1">
      <alignment horizontal="center" wrapText="1"/>
      <protection locked="0"/>
    </xf>
    <xf numFmtId="2" fontId="3" fillId="34" borderId="13" xfId="0" applyNumberFormat="1" applyFont="1" applyFill="1" applyBorder="1" applyAlignment="1" applyProtection="1">
      <alignment horizontal="left"/>
      <protection locked="0"/>
    </xf>
    <xf numFmtId="176" fontId="3" fillId="34" borderId="13" xfId="0" applyNumberFormat="1" applyFont="1" applyFill="1" applyBorder="1" applyAlignment="1" applyProtection="1">
      <alignment horizontal="left"/>
      <protection locked="0"/>
    </xf>
    <xf numFmtId="49" fontId="0" fillId="0" borderId="0" xfId="0" applyNumberFormat="1" applyAlignment="1" applyProtection="1">
      <alignment horizontal="left"/>
      <protection locked="0"/>
    </xf>
    <xf numFmtId="0" fontId="0" fillId="0" borderId="0" xfId="0" applyAlignment="1" applyProtection="1">
      <alignment horizontal="left" wrapText="1"/>
      <protection locked="0"/>
    </xf>
    <xf numFmtId="2" fontId="0" fillId="0" borderId="0" xfId="0" applyNumberFormat="1" applyAlignment="1" applyProtection="1">
      <alignment horizontal="right"/>
      <protection locked="0"/>
    </xf>
    <xf numFmtId="49" fontId="0" fillId="0" borderId="0" xfId="0" applyNumberFormat="1" applyAlignment="1" applyProtection="1">
      <alignment horizontal="center"/>
      <protection locked="0"/>
    </xf>
    <xf numFmtId="49" fontId="0" fillId="0" borderId="0" xfId="0" applyNumberFormat="1" applyFont="1" applyAlignment="1" applyProtection="1">
      <alignment horizontal="left"/>
      <protection locked="0"/>
    </xf>
    <xf numFmtId="176" fontId="0" fillId="0" borderId="0" xfId="0" applyNumberFormat="1" applyAlignment="1" applyProtection="1">
      <alignment horizontal="right" wrapText="1"/>
      <protection locked="0"/>
    </xf>
    <xf numFmtId="49" fontId="0" fillId="0" borderId="0" xfId="0" applyNumberFormat="1" applyFont="1" applyAlignment="1" applyProtection="1">
      <alignment horizontal="left" vertical="top"/>
      <protection locked="0"/>
    </xf>
    <xf numFmtId="49" fontId="0" fillId="0" borderId="0" xfId="0" applyNumberFormat="1" applyAlignment="1" applyProtection="1">
      <alignment horizontal="left" vertical="top"/>
      <protection locked="0"/>
    </xf>
    <xf numFmtId="0" fontId="0" fillId="0" borderId="0" xfId="0" applyFont="1" applyAlignment="1" applyProtection="1">
      <alignment horizontal="left" wrapText="1"/>
      <protection locked="0"/>
    </xf>
    <xf numFmtId="49" fontId="0" fillId="0" borderId="12" xfId="0" applyNumberFormat="1" applyBorder="1" applyAlignment="1" applyProtection="1">
      <alignment horizontal="left"/>
      <protection locked="0"/>
    </xf>
    <xf numFmtId="0" fontId="0" fillId="0" borderId="12" xfId="0" applyBorder="1" applyAlignment="1" applyProtection="1">
      <alignment horizontal="left" wrapText="1"/>
      <protection locked="0"/>
    </xf>
    <xf numFmtId="2" fontId="0" fillId="0" borderId="12" xfId="0" applyNumberFormat="1" applyBorder="1" applyAlignment="1" applyProtection="1">
      <alignment horizontal="right"/>
      <protection locked="0"/>
    </xf>
    <xf numFmtId="176" fontId="0" fillId="0" borderId="12" xfId="0" applyNumberFormat="1" applyBorder="1" applyAlignment="1" applyProtection="1">
      <alignment horizontal="right"/>
      <protection locked="0"/>
    </xf>
    <xf numFmtId="176" fontId="0" fillId="0" borderId="0" xfId="0" applyNumberFormat="1" applyAlignment="1" applyProtection="1">
      <alignment horizontal="right"/>
      <protection/>
    </xf>
    <xf numFmtId="176" fontId="6" fillId="0" borderId="0" xfId="0" applyNumberFormat="1" applyFont="1" applyAlignment="1" applyProtection="1">
      <alignment horizontal="right" wrapText="1"/>
      <protection locked="0"/>
    </xf>
    <xf numFmtId="16" fontId="9" fillId="0" borderId="0" xfId="48" applyNumberFormat="1" applyFont="1" applyAlignment="1" applyProtection="1">
      <alignment vertical="center"/>
      <protection locked="0"/>
    </xf>
    <xf numFmtId="0" fontId="9" fillId="0" borderId="0" xfId="47" applyFont="1" applyAlignment="1" applyProtection="1">
      <alignment vertical="center"/>
      <protection locked="0"/>
    </xf>
    <xf numFmtId="0" fontId="9" fillId="0" borderId="0" xfId="48" applyFont="1" applyFill="1" applyAlignment="1" applyProtection="1">
      <alignment vertical="center"/>
      <protection locked="0"/>
    </xf>
    <xf numFmtId="0" fontId="10" fillId="0" borderId="0" xfId="48" applyFont="1" applyAlignment="1" applyProtection="1" quotePrefix="1">
      <alignment vertical="center"/>
      <protection locked="0"/>
    </xf>
    <xf numFmtId="0" fontId="10" fillId="0" borderId="0" xfId="47" applyFont="1" applyAlignment="1" applyProtection="1">
      <alignment vertical="center"/>
      <protection locked="0"/>
    </xf>
    <xf numFmtId="0" fontId="10" fillId="0" borderId="0" xfId="48" applyFont="1" applyFill="1" applyAlignment="1" applyProtection="1">
      <alignment vertical="center"/>
      <protection locked="0"/>
    </xf>
    <xf numFmtId="0" fontId="10" fillId="0" borderId="0" xfId="48" applyFont="1" applyBorder="1" applyAlignment="1" applyProtection="1">
      <alignment vertical="center" wrapText="1"/>
      <protection locked="0"/>
    </xf>
    <xf numFmtId="3" fontId="10" fillId="0" borderId="0" xfId="48" applyNumberFormat="1" applyFont="1" applyFill="1" applyBorder="1" applyAlignment="1" applyProtection="1">
      <alignment vertical="center"/>
      <protection locked="0"/>
    </xf>
    <xf numFmtId="181" fontId="10" fillId="0" borderId="10" xfId="48" applyNumberFormat="1" applyFont="1" applyBorder="1" applyAlignment="1" applyProtection="1">
      <alignment vertical="center" wrapText="1"/>
      <protection locked="0"/>
    </xf>
    <xf numFmtId="0" fontId="10" fillId="0" borderId="10" xfId="48" applyFont="1" applyBorder="1" applyAlignment="1" applyProtection="1">
      <alignment horizontal="left" vertical="center" wrapText="1"/>
      <protection locked="0"/>
    </xf>
    <xf numFmtId="0" fontId="10" fillId="0" borderId="10" xfId="48" applyFont="1" applyFill="1" applyBorder="1" applyAlignment="1" applyProtection="1">
      <alignment horizontal="right" vertical="center"/>
      <protection locked="0"/>
    </xf>
    <xf numFmtId="181" fontId="10" fillId="0" borderId="0" xfId="48" applyNumberFormat="1" applyFont="1" applyBorder="1" applyAlignment="1" applyProtection="1">
      <alignment vertical="center" wrapText="1"/>
      <protection locked="0"/>
    </xf>
    <xf numFmtId="180" fontId="10" fillId="0" borderId="0" xfId="48" applyNumberFormat="1" applyFont="1" applyFill="1" applyBorder="1" applyAlignment="1" applyProtection="1">
      <alignment vertical="center"/>
      <protection locked="0"/>
    </xf>
    <xf numFmtId="181" fontId="9" fillId="0" borderId="10" xfId="48" applyNumberFormat="1" applyFont="1" applyBorder="1" applyAlignment="1" applyProtection="1">
      <alignment vertical="center" wrapText="1"/>
      <protection locked="0"/>
    </xf>
    <xf numFmtId="0" fontId="9" fillId="0" borderId="10" xfId="48" applyFont="1" applyBorder="1" applyAlignment="1" applyProtection="1">
      <alignment vertical="center" wrapText="1"/>
      <protection locked="0"/>
    </xf>
    <xf numFmtId="0" fontId="10" fillId="0" borderId="10" xfId="48" applyFont="1" applyBorder="1" applyAlignment="1" applyProtection="1">
      <alignment vertical="center" wrapText="1"/>
      <protection locked="0"/>
    </xf>
    <xf numFmtId="180" fontId="10" fillId="0" borderId="10" xfId="48" applyNumberFormat="1" applyFont="1" applyFill="1" applyBorder="1" applyAlignment="1" applyProtection="1">
      <alignment vertical="center"/>
      <protection locked="0"/>
    </xf>
    <xf numFmtId="4" fontId="10" fillId="0" borderId="0" xfId="48" applyNumberFormat="1" applyFont="1" applyBorder="1" applyAlignment="1" applyProtection="1">
      <alignment horizontal="right" vertical="center"/>
      <protection locked="0"/>
    </xf>
    <xf numFmtId="0" fontId="10" fillId="0" borderId="0" xfId="48" applyFont="1" applyBorder="1" applyAlignment="1" applyProtection="1">
      <alignment horizontal="right" vertical="center" wrapText="1"/>
      <protection locked="0"/>
    </xf>
    <xf numFmtId="181" fontId="10" fillId="0" borderId="0" xfId="48" applyNumberFormat="1" applyFont="1" applyFill="1" applyBorder="1" applyAlignment="1" applyProtection="1">
      <alignment vertical="center" wrapText="1"/>
      <protection locked="0"/>
    </xf>
    <xf numFmtId="0" fontId="10" fillId="0" borderId="0" xfId="48" applyFont="1" applyFill="1" applyBorder="1" applyAlignment="1" applyProtection="1">
      <alignment horizontal="right" vertical="center" wrapText="1"/>
      <protection locked="0"/>
    </xf>
    <xf numFmtId="178" fontId="10" fillId="0" borderId="0" xfId="48" applyNumberFormat="1" applyFont="1" applyBorder="1" applyAlignment="1" applyProtection="1">
      <alignment vertical="center" wrapText="1"/>
      <protection locked="0"/>
    </xf>
    <xf numFmtId="178" fontId="10" fillId="0" borderId="0" xfId="48" applyNumberFormat="1" applyFont="1" applyBorder="1" applyAlignment="1" applyProtection="1" quotePrefix="1">
      <alignment vertical="center" wrapText="1"/>
      <protection locked="0"/>
    </xf>
    <xf numFmtId="0" fontId="10" fillId="0" borderId="0" xfId="47" applyNumberFormat="1" applyFont="1" applyAlignment="1" applyProtection="1">
      <alignment vertical="center" wrapText="1"/>
      <protection locked="0"/>
    </xf>
    <xf numFmtId="181" fontId="9" fillId="0" borderId="11" xfId="48" applyNumberFormat="1" applyFont="1" applyBorder="1" applyAlignment="1" applyProtection="1">
      <alignment vertical="center" wrapText="1"/>
      <protection locked="0"/>
    </xf>
    <xf numFmtId="0" fontId="9" fillId="0" borderId="11" xfId="48" applyFont="1" applyBorder="1" applyAlignment="1" applyProtection="1">
      <alignment vertical="center" wrapText="1"/>
      <protection locked="0"/>
    </xf>
    <xf numFmtId="3" fontId="9" fillId="0" borderId="11" xfId="48" applyNumberFormat="1" applyFont="1" applyFill="1" applyBorder="1" applyAlignment="1" applyProtection="1">
      <alignment vertical="center"/>
      <protection locked="0"/>
    </xf>
    <xf numFmtId="4" fontId="9" fillId="0" borderId="11" xfId="48" applyNumberFormat="1" applyFont="1" applyBorder="1" applyAlignment="1" applyProtection="1">
      <alignment vertical="center"/>
      <protection locked="0"/>
    </xf>
    <xf numFmtId="181" fontId="12" fillId="0" borderId="0" xfId="48" applyNumberFormat="1" applyFont="1" applyBorder="1" applyAlignment="1" applyProtection="1">
      <alignment vertical="center" wrapText="1"/>
      <protection locked="0"/>
    </xf>
    <xf numFmtId="0" fontId="12" fillId="0" borderId="0" xfId="48" applyFont="1" applyBorder="1" applyAlignment="1" applyProtection="1">
      <alignment vertical="center" wrapText="1"/>
      <protection locked="0"/>
    </xf>
    <xf numFmtId="3" fontId="10" fillId="0" borderId="10" xfId="48" applyNumberFormat="1" applyFont="1" applyFill="1" applyBorder="1" applyAlignment="1" applyProtection="1">
      <alignment vertical="center"/>
      <protection locked="0"/>
    </xf>
    <xf numFmtId="0" fontId="10" fillId="0" borderId="0" xfId="48" applyFont="1" applyAlignment="1" applyProtection="1">
      <alignment vertical="center" wrapText="1"/>
      <protection locked="0"/>
    </xf>
    <xf numFmtId="178" fontId="10" fillId="0" borderId="0" xfId="48" applyNumberFormat="1" applyFont="1" applyBorder="1" applyAlignment="1" applyProtection="1" quotePrefix="1">
      <alignment horizontal="left" vertical="top" wrapText="1"/>
      <protection locked="0"/>
    </xf>
    <xf numFmtId="0" fontId="64" fillId="0" borderId="0" xfId="48" applyFont="1" applyFill="1" applyBorder="1" applyAlignment="1" applyProtection="1">
      <alignment horizontal="left" vertical="center" wrapText="1"/>
      <protection locked="0"/>
    </xf>
    <xf numFmtId="178" fontId="12" fillId="0" borderId="0" xfId="48" applyNumberFormat="1" applyFont="1" applyBorder="1" applyAlignment="1" applyProtection="1">
      <alignment horizontal="left" vertical="top" wrapText="1"/>
      <protection locked="0"/>
    </xf>
    <xf numFmtId="0" fontId="10" fillId="0" borderId="0" xfId="48" applyFont="1" applyFill="1" applyBorder="1" applyAlignment="1" applyProtection="1">
      <alignment horizontal="left" vertical="center" wrapText="1"/>
      <protection locked="0"/>
    </xf>
    <xf numFmtId="0" fontId="10" fillId="0" borderId="0" xfId="48" applyFont="1" applyBorder="1" applyAlignment="1" applyProtection="1" quotePrefix="1">
      <alignment horizontal="left" vertical="top" wrapText="1"/>
      <protection locked="0"/>
    </xf>
    <xf numFmtId="178" fontId="10" fillId="0" borderId="0" xfId="48" applyNumberFormat="1" applyFont="1" applyBorder="1" applyAlignment="1" applyProtection="1">
      <alignment horizontal="left" vertical="top" wrapText="1"/>
      <protection locked="0"/>
    </xf>
    <xf numFmtId="178" fontId="10" fillId="0" borderId="0" xfId="48" applyNumberFormat="1" applyFont="1" applyFill="1" applyBorder="1" applyAlignment="1" applyProtection="1" quotePrefix="1">
      <alignment horizontal="left" vertical="top" wrapText="1"/>
      <protection locked="0"/>
    </xf>
    <xf numFmtId="0" fontId="10" fillId="0" borderId="0" xfId="48" applyFont="1" applyFill="1" applyBorder="1" applyAlignment="1" applyProtection="1">
      <alignment vertical="center" wrapText="1"/>
      <protection locked="0"/>
    </xf>
    <xf numFmtId="4" fontId="10" fillId="0" borderId="0" xfId="48" applyNumberFormat="1" applyFont="1" applyFill="1" applyBorder="1" applyAlignment="1" applyProtection="1">
      <alignment horizontal="right" vertical="center"/>
      <protection locked="0"/>
    </xf>
    <xf numFmtId="178" fontId="10" fillId="0" borderId="0" xfId="48" applyNumberFormat="1" applyFont="1" applyFill="1" applyBorder="1" applyAlignment="1" applyProtection="1">
      <alignment vertical="center" wrapText="1"/>
      <protection locked="0"/>
    </xf>
    <xf numFmtId="178" fontId="10" fillId="0" borderId="0" xfId="48" applyNumberFormat="1" applyFont="1" applyBorder="1" applyAlignment="1" applyProtection="1" quotePrefix="1">
      <alignment horizontal="left" vertical="center" wrapText="1"/>
      <protection locked="0"/>
    </xf>
    <xf numFmtId="0" fontId="10" fillId="0" borderId="0" xfId="48" applyFont="1" applyBorder="1" applyAlignment="1" applyProtection="1">
      <alignment vertical="center" wrapText="1"/>
      <protection locked="0"/>
    </xf>
    <xf numFmtId="181" fontId="10" fillId="0" borderId="0" xfId="48" applyNumberFormat="1" applyFont="1" applyBorder="1" applyAlignment="1" applyProtection="1">
      <alignment horizontal="left" vertical="center" wrapText="1"/>
      <protection locked="0"/>
    </xf>
    <xf numFmtId="3" fontId="10" fillId="0" borderId="0" xfId="47" applyNumberFormat="1" applyFont="1" applyFill="1" applyAlignment="1" applyProtection="1">
      <alignment vertical="center"/>
      <protection locked="0"/>
    </xf>
    <xf numFmtId="178" fontId="9" fillId="0" borderId="11" xfId="48" applyNumberFormat="1" applyFont="1" applyBorder="1" applyAlignment="1" applyProtection="1">
      <alignment vertical="center" wrapText="1"/>
      <protection locked="0"/>
    </xf>
    <xf numFmtId="181" fontId="12" fillId="0" borderId="0" xfId="48" applyNumberFormat="1" applyFont="1" applyBorder="1" applyAlignment="1" applyProtection="1">
      <alignment horizontal="left" vertical="center" wrapText="1"/>
      <protection locked="0"/>
    </xf>
    <xf numFmtId="178" fontId="12" fillId="0" borderId="0" xfId="48" applyNumberFormat="1" applyFont="1" applyBorder="1" applyAlignment="1" applyProtection="1">
      <alignment vertical="center" wrapText="1"/>
      <protection locked="0"/>
    </xf>
    <xf numFmtId="0" fontId="10" fillId="0" borderId="0" xfId="48" applyFont="1" applyAlignment="1" applyProtection="1">
      <alignment horizontal="left" vertical="center" wrapText="1"/>
      <protection locked="0"/>
    </xf>
    <xf numFmtId="0" fontId="10" fillId="0" borderId="0" xfId="48" applyFont="1" applyBorder="1" applyAlignment="1" applyProtection="1" quotePrefix="1">
      <alignment vertical="center" wrapText="1"/>
      <protection locked="0"/>
    </xf>
    <xf numFmtId="3" fontId="10" fillId="0" borderId="0" xfId="48" applyNumberFormat="1" applyFont="1" applyFill="1" applyBorder="1" applyAlignment="1" applyProtection="1">
      <alignment horizontal="right" vertical="center"/>
      <protection locked="0"/>
    </xf>
    <xf numFmtId="178" fontId="10" fillId="0" borderId="0" xfId="48" applyNumberFormat="1" applyFont="1" applyBorder="1" applyAlignment="1" applyProtection="1">
      <alignment horizontal="left" vertical="center" wrapText="1"/>
      <protection locked="0"/>
    </xf>
    <xf numFmtId="3" fontId="12" fillId="0" borderId="0" xfId="48" applyNumberFormat="1" applyFont="1" applyFill="1" applyBorder="1" applyAlignment="1" applyProtection="1">
      <alignment vertical="center"/>
      <protection locked="0"/>
    </xf>
    <xf numFmtId="4" fontId="10" fillId="0" borderId="0" xfId="48" applyNumberFormat="1" applyFont="1" applyFill="1" applyBorder="1" applyAlignment="1" applyProtection="1">
      <alignment horizontal="right" vertical="center"/>
      <protection locked="0"/>
    </xf>
    <xf numFmtId="4" fontId="10" fillId="0" borderId="0" xfId="48" applyNumberFormat="1" applyFont="1" applyFill="1" applyBorder="1" applyAlignment="1" applyProtection="1">
      <alignment vertical="center"/>
      <protection locked="0"/>
    </xf>
    <xf numFmtId="4" fontId="12" fillId="0" borderId="0" xfId="48" applyNumberFormat="1" applyFont="1" applyBorder="1" applyAlignment="1" applyProtection="1">
      <alignment vertical="center"/>
      <protection locked="0"/>
    </xf>
    <xf numFmtId="181" fontId="10" fillId="33" borderId="0" xfId="48" applyNumberFormat="1" applyFont="1" applyFill="1" applyBorder="1" applyAlignment="1" applyProtection="1">
      <alignment vertical="center" wrapText="1"/>
      <protection locked="0"/>
    </xf>
    <xf numFmtId="0" fontId="10" fillId="33" borderId="0" xfId="48" applyFont="1" applyFill="1" applyBorder="1" applyAlignment="1" applyProtection="1">
      <alignment vertical="center" wrapText="1"/>
      <protection locked="0"/>
    </xf>
    <xf numFmtId="178" fontId="10" fillId="33" borderId="0" xfId="48" applyNumberFormat="1" applyFont="1" applyFill="1" applyBorder="1" applyAlignment="1" applyProtection="1" quotePrefix="1">
      <alignment vertical="center" wrapText="1"/>
      <protection locked="0"/>
    </xf>
    <xf numFmtId="0" fontId="10" fillId="35" borderId="0" xfId="48" applyFont="1" applyFill="1" applyBorder="1" applyAlignment="1" applyProtection="1">
      <alignment vertical="center" wrapText="1"/>
      <protection locked="0"/>
    </xf>
    <xf numFmtId="0" fontId="12" fillId="0" borderId="0" xfId="48" applyFont="1" applyFill="1" applyBorder="1" applyAlignment="1" applyProtection="1">
      <alignment horizontal="right" vertical="center" wrapText="1"/>
      <protection locked="0"/>
    </xf>
    <xf numFmtId="4" fontId="63" fillId="0" borderId="0" xfId="48" applyNumberFormat="1" applyFont="1" applyFill="1" applyBorder="1" applyAlignment="1" applyProtection="1">
      <alignment horizontal="right" vertical="center"/>
      <protection locked="0"/>
    </xf>
    <xf numFmtId="0" fontId="12" fillId="0" borderId="0" xfId="48" applyFont="1" applyAlignment="1" applyProtection="1">
      <alignment vertical="center" wrapText="1"/>
      <protection locked="0"/>
    </xf>
    <xf numFmtId="0" fontId="0" fillId="0" borderId="0" xfId="47" applyProtection="1">
      <alignment/>
      <protection locked="0"/>
    </xf>
    <xf numFmtId="4" fontId="12" fillId="0" borderId="0" xfId="48" applyNumberFormat="1" applyFont="1" applyAlignment="1" applyProtection="1">
      <alignment vertical="center"/>
      <protection locked="0"/>
    </xf>
    <xf numFmtId="0" fontId="14" fillId="0" borderId="0" xfId="44" applyFont="1" applyProtection="1">
      <alignment/>
      <protection locked="0"/>
    </xf>
    <xf numFmtId="4" fontId="10" fillId="0" borderId="0" xfId="48" applyNumberFormat="1" applyFont="1" applyBorder="1" applyAlignment="1" applyProtection="1">
      <alignment vertical="center"/>
      <protection/>
    </xf>
    <xf numFmtId="178" fontId="10" fillId="0" borderId="0" xfId="48" applyNumberFormat="1" applyFont="1" applyFill="1" applyBorder="1" applyAlignment="1" applyProtection="1" quotePrefix="1">
      <alignment horizontal="left" vertical="center" wrapText="1"/>
      <protection locked="0"/>
    </xf>
    <xf numFmtId="3" fontId="10" fillId="0" borderId="10" xfId="48" applyNumberFormat="1" applyFont="1" applyBorder="1" applyAlignment="1" applyProtection="1">
      <alignment horizontal="center" vertical="center"/>
      <protection locked="0"/>
    </xf>
    <xf numFmtId="178" fontId="10" fillId="0" borderId="0" xfId="48" applyNumberFormat="1" applyFont="1" applyBorder="1" applyAlignment="1" applyProtection="1" quotePrefix="1">
      <alignment vertical="top" wrapText="1"/>
      <protection locked="0"/>
    </xf>
    <xf numFmtId="178" fontId="12" fillId="0" borderId="0" xfId="48" applyNumberFormat="1" applyFont="1" applyBorder="1" applyAlignment="1" applyProtection="1">
      <alignment vertical="top" wrapText="1"/>
      <protection locked="0"/>
    </xf>
    <xf numFmtId="0" fontId="10" fillId="0" borderId="0" xfId="48" applyFont="1" applyBorder="1" applyAlignment="1" applyProtection="1" quotePrefix="1">
      <alignment vertical="top" wrapText="1"/>
      <protection locked="0"/>
    </xf>
    <xf numFmtId="0" fontId="18" fillId="0" borderId="0" xfId="0" applyFont="1" applyFill="1" applyAlignment="1" applyProtection="1">
      <alignment horizontal="left"/>
      <protection locked="0"/>
    </xf>
    <xf numFmtId="0" fontId="18" fillId="0" borderId="0" xfId="0" applyFont="1" applyFill="1" applyAlignment="1" applyProtection="1">
      <alignment/>
      <protection locked="0"/>
    </xf>
    <xf numFmtId="0" fontId="19" fillId="0" borderId="0" xfId="0" applyFont="1" applyFill="1" applyAlignment="1" applyProtection="1">
      <alignment/>
      <protection locked="0"/>
    </xf>
    <xf numFmtId="0" fontId="18" fillId="0" borderId="0" xfId="0" applyFont="1" applyFill="1" applyAlignment="1" applyProtection="1">
      <alignment horizontal="center"/>
      <protection locked="0"/>
    </xf>
    <xf numFmtId="4" fontId="18" fillId="0" borderId="0" xfId="0" applyNumberFormat="1" applyFont="1" applyFill="1" applyAlignment="1" applyProtection="1">
      <alignment/>
      <protection locked="0"/>
    </xf>
    <xf numFmtId="0" fontId="20" fillId="8" borderId="0" xfId="0" applyFont="1" applyFill="1" applyAlignment="1" applyProtection="1">
      <alignment horizontal="left"/>
      <protection locked="0"/>
    </xf>
    <xf numFmtId="0" fontId="20" fillId="8" borderId="0" xfId="0" applyFont="1" applyFill="1" applyAlignment="1" applyProtection="1">
      <alignment/>
      <protection locked="0"/>
    </xf>
    <xf numFmtId="0" fontId="19" fillId="8" borderId="0" xfId="0" applyFont="1" applyFill="1" applyAlignment="1" applyProtection="1">
      <alignment/>
      <protection locked="0"/>
    </xf>
    <xf numFmtId="0" fontId="18" fillId="8" borderId="0" xfId="0" applyFont="1" applyFill="1" applyAlignment="1" applyProtection="1">
      <alignment horizontal="center"/>
      <protection locked="0"/>
    </xf>
    <xf numFmtId="4" fontId="18" fillId="8" borderId="0" xfId="0" applyNumberFormat="1" applyFont="1" applyFill="1" applyAlignment="1" applyProtection="1">
      <alignment/>
      <protection locked="0"/>
    </xf>
    <xf numFmtId="4" fontId="65" fillId="0" borderId="0" xfId="0" applyNumberFormat="1" applyFont="1" applyFill="1" applyAlignment="1" applyProtection="1">
      <alignment/>
      <protection locked="0"/>
    </xf>
    <xf numFmtId="0" fontId="20" fillId="0" borderId="0" xfId="0" applyFont="1" applyFill="1" applyAlignment="1" applyProtection="1">
      <alignment horizontal="left"/>
      <protection locked="0"/>
    </xf>
    <xf numFmtId="0" fontId="20" fillId="0" borderId="0" xfId="0" applyFont="1" applyFill="1" applyAlignment="1" applyProtection="1">
      <alignment/>
      <protection locked="0"/>
    </xf>
    <xf numFmtId="0" fontId="18" fillId="0" borderId="0" xfId="0" applyFont="1" applyFill="1" applyAlignment="1" applyProtection="1">
      <alignment/>
      <protection locked="0"/>
    </xf>
    <xf numFmtId="0" fontId="18" fillId="0" borderId="0" xfId="0" applyFont="1" applyAlignment="1" applyProtection="1">
      <alignment/>
      <protection locked="0"/>
    </xf>
    <xf numFmtId="0" fontId="19" fillId="0" borderId="0" xfId="0" applyFont="1" applyAlignment="1" applyProtection="1">
      <alignment/>
      <protection locked="0"/>
    </xf>
    <xf numFmtId="0" fontId="18" fillId="0" borderId="0" xfId="0" applyFont="1" applyAlignment="1" applyProtection="1">
      <alignment horizontal="right"/>
      <protection locked="0"/>
    </xf>
    <xf numFmtId="4" fontId="18" fillId="0" borderId="0" xfId="0" applyNumberFormat="1" applyFont="1" applyAlignment="1" applyProtection="1">
      <alignment/>
      <protection locked="0"/>
    </xf>
    <xf numFmtId="4" fontId="18" fillId="0" borderId="0" xfId="0" applyNumberFormat="1" applyFont="1" applyFill="1" applyAlignment="1" applyProtection="1">
      <alignment horizontal="right"/>
      <protection locked="0"/>
    </xf>
    <xf numFmtId="0" fontId="66" fillId="0" borderId="0" xfId="0" applyFont="1" applyFill="1" applyAlignment="1" applyProtection="1">
      <alignment/>
      <protection locked="0"/>
    </xf>
    <xf numFmtId="0" fontId="18" fillId="35" borderId="0" xfId="0" applyFont="1" applyFill="1" applyBorder="1" applyAlignment="1" applyProtection="1">
      <alignment horizontal="left"/>
      <protection locked="0"/>
    </xf>
    <xf numFmtId="0" fontId="18" fillId="35" borderId="0" xfId="0" applyFont="1" applyFill="1" applyBorder="1" applyAlignment="1" applyProtection="1">
      <alignment/>
      <protection locked="0"/>
    </xf>
    <xf numFmtId="0" fontId="19" fillId="35" borderId="0" xfId="0" applyFont="1" applyFill="1" applyAlignment="1" applyProtection="1">
      <alignment/>
      <protection locked="0"/>
    </xf>
    <xf numFmtId="0" fontId="18" fillId="35" borderId="0" xfId="0" applyFont="1" applyFill="1" applyAlignment="1" applyProtection="1">
      <alignment horizontal="center"/>
      <protection locked="0"/>
    </xf>
    <xf numFmtId="4" fontId="18" fillId="35" borderId="0" xfId="0" applyNumberFormat="1" applyFont="1" applyFill="1" applyAlignment="1" applyProtection="1">
      <alignment horizontal="right"/>
      <protection locked="0"/>
    </xf>
    <xf numFmtId="4" fontId="18" fillId="35" borderId="0" xfId="0" applyNumberFormat="1" applyFont="1" applyFill="1" applyAlignment="1" applyProtection="1">
      <alignment/>
      <protection locked="0"/>
    </xf>
    <xf numFmtId="0" fontId="18" fillId="0" borderId="0" xfId="0" applyFont="1" applyFill="1" applyBorder="1" applyAlignment="1" applyProtection="1">
      <alignment horizontal="left"/>
      <protection locked="0"/>
    </xf>
    <xf numFmtId="0" fontId="18" fillId="0" borderId="0" xfId="0" applyFont="1" applyFill="1" applyBorder="1" applyAlignment="1" applyProtection="1">
      <alignment/>
      <protection locked="0"/>
    </xf>
    <xf numFmtId="0" fontId="0" fillId="0" borderId="0" xfId="0" applyFont="1" applyFill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65" fillId="0" borderId="0" xfId="0" applyFont="1" applyFill="1" applyAlignment="1" applyProtection="1">
      <alignment/>
      <protection locked="0"/>
    </xf>
    <xf numFmtId="0" fontId="18" fillId="0" borderId="0" xfId="0" applyFont="1" applyFill="1" applyAlignment="1" applyProtection="1">
      <alignment horizontal="right"/>
      <protection locked="0"/>
    </xf>
    <xf numFmtId="0" fontId="18" fillId="0" borderId="0" xfId="0" applyFont="1" applyAlignment="1" applyProtection="1">
      <alignment horizontal="center"/>
      <protection locked="0"/>
    </xf>
    <xf numFmtId="0" fontId="20" fillId="0" borderId="0" xfId="0" applyFont="1" applyAlignment="1" applyProtection="1">
      <alignment horizontal="left"/>
      <protection locked="0"/>
    </xf>
    <xf numFmtId="0" fontId="20" fillId="0" borderId="0" xfId="0" applyFont="1" applyAlignment="1" applyProtection="1">
      <alignment/>
      <protection locked="0"/>
    </xf>
    <xf numFmtId="1" fontId="0" fillId="0" borderId="0" xfId="0" applyNumberFormat="1" applyFont="1" applyFill="1" applyAlignment="1" applyProtection="1">
      <alignment horizontal="center"/>
      <protection locked="0"/>
    </xf>
    <xf numFmtId="0" fontId="18" fillId="0" borderId="0" xfId="0" applyFont="1" applyAlignment="1" applyProtection="1">
      <alignment horizontal="left"/>
      <protection locked="0"/>
    </xf>
    <xf numFmtId="0" fontId="66" fillId="0" borderId="0" xfId="0" applyFont="1" applyFill="1" applyAlignment="1" applyProtection="1">
      <alignment horizontal="center"/>
      <protection locked="0"/>
    </xf>
    <xf numFmtId="0" fontId="20" fillId="8" borderId="0" xfId="0" applyFont="1" applyFill="1" applyAlignment="1" applyProtection="1">
      <alignment horizontal="left" vertical="center"/>
      <protection locked="0"/>
    </xf>
    <xf numFmtId="0" fontId="20" fillId="8" borderId="0" xfId="0" applyFont="1" applyFill="1" applyAlignment="1" applyProtection="1">
      <alignment vertical="center"/>
      <protection locked="0"/>
    </xf>
    <xf numFmtId="0" fontId="19" fillId="8" borderId="0" xfId="0" applyFont="1" applyFill="1" applyAlignment="1" applyProtection="1">
      <alignment vertical="center"/>
      <protection locked="0"/>
    </xf>
    <xf numFmtId="0" fontId="18" fillId="8" borderId="0" xfId="0" applyFont="1" applyFill="1" applyAlignment="1" applyProtection="1">
      <alignment horizontal="center" vertical="center"/>
      <protection locked="0"/>
    </xf>
    <xf numFmtId="4" fontId="18" fillId="8" borderId="0" xfId="0" applyNumberFormat="1" applyFont="1" applyFill="1" applyAlignment="1" applyProtection="1">
      <alignment vertical="center"/>
      <protection locked="0"/>
    </xf>
    <xf numFmtId="0" fontId="18" fillId="36" borderId="0" xfId="0" applyFont="1" applyFill="1" applyAlignment="1" applyProtection="1">
      <alignment horizontal="left"/>
      <protection locked="0"/>
    </xf>
    <xf numFmtId="0" fontId="20" fillId="36" borderId="0" xfId="0" applyFont="1" applyFill="1" applyAlignment="1" applyProtection="1">
      <alignment/>
      <protection locked="0"/>
    </xf>
    <xf numFmtId="0" fontId="19" fillId="36" borderId="0" xfId="0" applyFont="1" applyFill="1" applyAlignment="1" applyProtection="1">
      <alignment/>
      <protection locked="0"/>
    </xf>
    <xf numFmtId="0" fontId="18" fillId="36" borderId="0" xfId="0" applyFont="1" applyFill="1" applyAlignment="1" applyProtection="1">
      <alignment horizontal="center"/>
      <protection locked="0"/>
    </xf>
    <xf numFmtId="4" fontId="18" fillId="36" borderId="0" xfId="0" applyNumberFormat="1" applyFont="1" applyFill="1" applyAlignment="1" applyProtection="1">
      <alignment/>
      <protection locked="0"/>
    </xf>
    <xf numFmtId="0" fontId="18" fillId="36" borderId="0" xfId="0" applyFont="1" applyFill="1" applyAlignment="1" applyProtection="1">
      <alignment/>
      <protection locked="0"/>
    </xf>
    <xf numFmtId="4" fontId="20" fillId="36" borderId="0" xfId="0" applyNumberFormat="1" applyFont="1" applyFill="1" applyAlignment="1" applyProtection="1">
      <alignment/>
      <protection locked="0"/>
    </xf>
    <xf numFmtId="0" fontId="20" fillId="0" borderId="0" xfId="0" applyFont="1" applyFill="1" applyAlignment="1" applyProtection="1">
      <alignment/>
      <protection locked="0"/>
    </xf>
    <xf numFmtId="0" fontId="20" fillId="0" borderId="0" xfId="0" applyFont="1" applyAlignment="1" applyProtection="1">
      <alignment/>
      <protection locked="0"/>
    </xf>
    <xf numFmtId="0" fontId="22" fillId="0" borderId="0" xfId="0" applyFont="1" applyAlignment="1" applyProtection="1">
      <alignment/>
      <protection locked="0"/>
    </xf>
    <xf numFmtId="0" fontId="20" fillId="0" borderId="0" xfId="0" applyFont="1" applyAlignment="1" applyProtection="1">
      <alignment horizontal="center"/>
      <protection locked="0"/>
    </xf>
    <xf numFmtId="0" fontId="20" fillId="0" borderId="0" xfId="0" applyFont="1" applyFill="1" applyAlignment="1" applyProtection="1">
      <alignment horizontal="center"/>
      <protection locked="0"/>
    </xf>
    <xf numFmtId="4" fontId="20" fillId="0" borderId="0" xfId="0" applyNumberFormat="1" applyFont="1" applyAlignment="1" applyProtection="1">
      <alignment/>
      <protection locked="0"/>
    </xf>
    <xf numFmtId="0" fontId="67" fillId="0" borderId="0" xfId="0" applyFont="1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20" fillId="0" borderId="0" xfId="0" applyFont="1" applyFill="1" applyAlignment="1" applyProtection="1">
      <alignment/>
      <protection locked="0"/>
    </xf>
    <xf numFmtId="4" fontId="18" fillId="0" borderId="0" xfId="0" applyNumberFormat="1" applyFont="1" applyAlignment="1" applyProtection="1">
      <alignment/>
      <protection/>
    </xf>
    <xf numFmtId="0" fontId="10" fillId="0" borderId="0" xfId="48" applyFont="1" applyFill="1" applyBorder="1" applyAlignment="1" applyProtection="1">
      <alignment horizontal="right" wrapText="1"/>
      <protection locked="0"/>
    </xf>
    <xf numFmtId="4" fontId="10" fillId="0" borderId="0" xfId="48" applyNumberFormat="1" applyFont="1" applyFill="1" applyBorder="1" applyAlignment="1" applyProtection="1">
      <alignment/>
      <protection locked="0"/>
    </xf>
    <xf numFmtId="4" fontId="10" fillId="0" borderId="0" xfId="48" applyNumberFormat="1" applyFont="1" applyBorder="1" applyAlignment="1" applyProtection="1">
      <alignment/>
      <protection locked="0"/>
    </xf>
    <xf numFmtId="181" fontId="10" fillId="0" borderId="0" xfId="48" applyNumberFormat="1" applyFont="1" applyBorder="1" applyAlignment="1" applyProtection="1">
      <alignment horizontal="left" vertical="top" wrapText="1"/>
      <protection locked="0"/>
    </xf>
    <xf numFmtId="2" fontId="0" fillId="0" borderId="0" xfId="0" applyNumberFormat="1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49" fontId="0" fillId="0" borderId="0" xfId="0" applyNumberFormat="1" applyFont="1" applyAlignment="1" applyProtection="1">
      <alignment horizontal="center"/>
      <protection locked="0"/>
    </xf>
    <xf numFmtId="49" fontId="0" fillId="0" borderId="0" xfId="0" applyNumberFormat="1" applyAlignment="1" applyProtection="1">
      <alignment horizontal="center"/>
      <protection locked="0"/>
    </xf>
    <xf numFmtId="2" fontId="6" fillId="0" borderId="0" xfId="0" applyNumberFormat="1" applyFont="1" applyAlignment="1" applyProtection="1">
      <alignment horizontal="center"/>
      <protection locked="0"/>
    </xf>
    <xf numFmtId="0" fontId="12" fillId="0" borderId="0" xfId="48" applyFont="1" applyAlignment="1" applyProtection="1">
      <alignment horizontal="center" vertical="center" wrapText="1"/>
      <protection locked="0"/>
    </xf>
    <xf numFmtId="0" fontId="15" fillId="0" borderId="0" xfId="44" applyFont="1" applyAlignment="1" applyProtection="1">
      <alignment horizontal="center" vertical="top" wrapText="1"/>
      <protection locked="0"/>
    </xf>
    <xf numFmtId="0" fontId="13" fillId="0" borderId="0" xfId="44" applyFont="1" applyAlignment="1" applyProtection="1">
      <alignment horizontal="center" vertical="top" wrapText="1"/>
      <protection locked="0"/>
    </xf>
    <xf numFmtId="0" fontId="16" fillId="37" borderId="0" xfId="0" applyFont="1" applyFill="1" applyAlignment="1" applyProtection="1">
      <alignment horizontal="center"/>
      <protection locked="0"/>
    </xf>
    <xf numFmtId="0" fontId="17" fillId="37" borderId="0" xfId="0" applyFont="1" applyFill="1" applyAlignment="1" applyProtection="1">
      <alignment horizontal="center"/>
      <protection locked="0"/>
    </xf>
  </cellXfs>
  <cellStyles count="56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avadno 2" xfId="41"/>
    <cellStyle name="Navadno 2 2" xfId="42"/>
    <cellStyle name="Navadno 2 3" xfId="43"/>
    <cellStyle name="Navadno 3" xfId="44"/>
    <cellStyle name="Navadno 3 2" xfId="45"/>
    <cellStyle name="Nevtralno" xfId="46"/>
    <cellStyle name="Normal 2" xfId="47"/>
    <cellStyle name="Normal_1.3.2" xfId="48"/>
    <cellStyle name="Followed Hyperlink" xfId="49"/>
    <cellStyle name="Percent" xfId="50"/>
    <cellStyle name="Opomba" xfId="51"/>
    <cellStyle name="Opozorilo" xfId="52"/>
    <cellStyle name="Pojasnjevalno besedilo" xfId="53"/>
    <cellStyle name="Poudarek1" xfId="54"/>
    <cellStyle name="Poudarek2" xfId="55"/>
    <cellStyle name="Poudarek3" xfId="56"/>
    <cellStyle name="Poudarek4" xfId="57"/>
    <cellStyle name="Poudarek5" xfId="58"/>
    <cellStyle name="Poudarek6" xfId="59"/>
    <cellStyle name="Povezana celica" xfId="60"/>
    <cellStyle name="Preveri celico" xfId="61"/>
    <cellStyle name="Računanje" xfId="62"/>
    <cellStyle name="Slabo" xfId="63"/>
    <cellStyle name="Currency" xfId="64"/>
    <cellStyle name="Currency [0]" xfId="65"/>
    <cellStyle name="Comma" xfId="66"/>
    <cellStyle name="Comma [0]" xfId="67"/>
    <cellStyle name="Vnos" xfId="68"/>
    <cellStyle name="Vsota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104"/>
  <sheetViews>
    <sheetView zoomScalePageLayoutView="0" workbookViewId="0" topLeftCell="B1">
      <pane ySplit="5" topLeftCell="A93" activePane="bottomLeft" state="frozen"/>
      <selection pane="topLeft" activeCell="A1" sqref="A1"/>
      <selection pane="bottomLeft" activeCell="D108" sqref="D108"/>
    </sheetView>
  </sheetViews>
  <sheetFormatPr defaultColWidth="9.140625" defaultRowHeight="12.75"/>
  <cols>
    <col min="1" max="1" width="9.140625" style="21" customWidth="1"/>
    <col min="2" max="2" width="8.7109375" style="32" customWidth="1"/>
    <col min="3" max="3" width="12.140625" style="32" customWidth="1"/>
    <col min="4" max="4" width="60.7109375" style="33" customWidth="1"/>
    <col min="5" max="5" width="7.140625" style="32" customWidth="1"/>
    <col min="6" max="6" width="9.7109375" style="34" customWidth="1"/>
    <col min="7" max="7" width="16.8515625" style="1" customWidth="1"/>
    <col min="8" max="8" width="17.421875" style="33" customWidth="1"/>
    <col min="9" max="13" width="0" style="21" hidden="1" customWidth="1"/>
    <col min="14" max="16384" width="9.140625" style="21" customWidth="1"/>
  </cols>
  <sheetData>
    <row r="1" spans="2:8" ht="19.5" customHeight="1">
      <c r="B1" s="185" t="s">
        <v>172</v>
      </c>
      <c r="C1" s="185"/>
      <c r="D1" s="185"/>
      <c r="E1" s="185"/>
      <c r="F1" s="185"/>
      <c r="G1" s="185"/>
      <c r="H1" s="185"/>
    </row>
    <row r="2" spans="2:8" ht="19.5" customHeight="1">
      <c r="B2" s="185" t="s">
        <v>173</v>
      </c>
      <c r="C2" s="185"/>
      <c r="D2" s="185"/>
      <c r="E2" s="185"/>
      <c r="F2" s="185"/>
      <c r="G2" s="185"/>
      <c r="H2" s="185"/>
    </row>
    <row r="3" spans="2:8" ht="19.5" customHeight="1">
      <c r="B3" s="185" t="s">
        <v>174</v>
      </c>
      <c r="C3" s="185"/>
      <c r="D3" s="185"/>
      <c r="E3" s="185"/>
      <c r="F3" s="185"/>
      <c r="G3" s="185"/>
      <c r="H3" s="185"/>
    </row>
    <row r="4" spans="2:8" s="22" customFormat="1" ht="18">
      <c r="B4" s="23"/>
      <c r="C4" s="23"/>
      <c r="D4" s="24"/>
      <c r="E4" s="23"/>
      <c r="F4" s="25"/>
      <c r="G4" s="26"/>
      <c r="H4" s="24"/>
    </row>
    <row r="5" spans="2:8" s="27" customFormat="1" ht="15.75" thickBot="1">
      <c r="B5" s="28" t="s">
        <v>4</v>
      </c>
      <c r="C5" s="28" t="s">
        <v>2</v>
      </c>
      <c r="D5" s="29" t="s">
        <v>1</v>
      </c>
      <c r="E5" s="28" t="s">
        <v>3</v>
      </c>
      <c r="F5" s="30" t="s">
        <v>0</v>
      </c>
      <c r="G5" s="31" t="s">
        <v>171</v>
      </c>
      <c r="H5" s="29" t="s">
        <v>170</v>
      </c>
    </row>
    <row r="6" ht="12.75">
      <c r="I6" s="21">
        <v>27251</v>
      </c>
    </row>
    <row r="7" spans="3:8" ht="12.75">
      <c r="C7" s="186" t="s">
        <v>175</v>
      </c>
      <c r="D7" s="187"/>
      <c r="E7" s="187"/>
      <c r="F7" s="187"/>
      <c r="G7" s="187"/>
      <c r="H7" s="187"/>
    </row>
    <row r="9" spans="2:9" ht="12.75">
      <c r="B9" s="32" t="s">
        <v>5</v>
      </c>
      <c r="I9" s="21">
        <v>27252</v>
      </c>
    </row>
    <row r="10" spans="2:9" ht="12.75">
      <c r="B10" s="32" t="s">
        <v>6</v>
      </c>
      <c r="I10" s="21">
        <v>27253</v>
      </c>
    </row>
    <row r="11" spans="2:12" ht="25.5">
      <c r="B11" s="36" t="s">
        <v>159</v>
      </c>
      <c r="C11" s="32" t="s">
        <v>7</v>
      </c>
      <c r="D11" s="33" t="s">
        <v>9</v>
      </c>
      <c r="E11" s="32" t="s">
        <v>8</v>
      </c>
      <c r="F11" s="34">
        <v>0.3</v>
      </c>
      <c r="H11" s="37">
        <f>F11*G11</f>
        <v>0</v>
      </c>
      <c r="I11" s="21">
        <v>77103</v>
      </c>
      <c r="J11" s="21">
        <v>27253</v>
      </c>
      <c r="L11" s="21">
        <v>4926</v>
      </c>
    </row>
    <row r="12" spans="2:12" ht="25.5">
      <c r="B12" s="36" t="s">
        <v>160</v>
      </c>
      <c r="C12" s="32" t="s">
        <v>10</v>
      </c>
      <c r="D12" s="33" t="s">
        <v>12</v>
      </c>
      <c r="E12" s="32" t="s">
        <v>11</v>
      </c>
      <c r="F12" s="34">
        <v>16</v>
      </c>
      <c r="H12" s="37">
        <f aca="true" t="shared" si="0" ref="H12:H75">F12*G12</f>
        <v>0</v>
      </c>
      <c r="I12" s="21">
        <v>77104</v>
      </c>
      <c r="J12" s="21">
        <v>27253</v>
      </c>
      <c r="L12" s="21">
        <v>4936</v>
      </c>
    </row>
    <row r="13" spans="2:9" ht="12.75">
      <c r="B13" s="32" t="s">
        <v>13</v>
      </c>
      <c r="H13" s="37"/>
      <c r="I13" s="21">
        <v>27254</v>
      </c>
    </row>
    <row r="14" spans="2:12" ht="25.5">
      <c r="B14" s="36" t="s">
        <v>159</v>
      </c>
      <c r="C14" s="32" t="s">
        <v>14</v>
      </c>
      <c r="D14" s="33" t="s">
        <v>16</v>
      </c>
      <c r="E14" s="32" t="s">
        <v>15</v>
      </c>
      <c r="F14" s="34">
        <v>300</v>
      </c>
      <c r="H14" s="37">
        <f t="shared" si="0"/>
        <v>0</v>
      </c>
      <c r="I14" s="21">
        <v>77105</v>
      </c>
      <c r="J14" s="21">
        <v>27254</v>
      </c>
      <c r="L14" s="21">
        <v>4962</v>
      </c>
    </row>
    <row r="15" spans="2:12" ht="25.5">
      <c r="B15" s="36" t="s">
        <v>160</v>
      </c>
      <c r="C15" s="32" t="s">
        <v>17</v>
      </c>
      <c r="D15" s="33" t="s">
        <v>18</v>
      </c>
      <c r="E15" s="32" t="s">
        <v>11</v>
      </c>
      <c r="F15" s="34">
        <v>30</v>
      </c>
      <c r="H15" s="37">
        <f t="shared" si="0"/>
        <v>0</v>
      </c>
      <c r="I15" s="21">
        <v>77106</v>
      </c>
      <c r="J15" s="21">
        <v>27254</v>
      </c>
      <c r="L15" s="21">
        <v>4969</v>
      </c>
    </row>
    <row r="16" spans="2:12" ht="25.5">
      <c r="B16" s="36" t="s">
        <v>161</v>
      </c>
      <c r="C16" s="32" t="s">
        <v>19</v>
      </c>
      <c r="D16" s="33" t="s">
        <v>20</v>
      </c>
      <c r="E16" s="32" t="s">
        <v>11</v>
      </c>
      <c r="F16" s="34">
        <v>20</v>
      </c>
      <c r="H16" s="37">
        <f t="shared" si="0"/>
        <v>0</v>
      </c>
      <c r="I16" s="21">
        <v>77107</v>
      </c>
      <c r="J16" s="21">
        <v>27254</v>
      </c>
      <c r="L16" s="21">
        <v>4970</v>
      </c>
    </row>
    <row r="17" spans="2:12" ht="25.5">
      <c r="B17" s="36" t="s">
        <v>162</v>
      </c>
      <c r="C17" s="32" t="s">
        <v>21</v>
      </c>
      <c r="D17" s="33" t="s">
        <v>22</v>
      </c>
      <c r="E17" s="32" t="s">
        <v>11</v>
      </c>
      <c r="F17" s="34">
        <v>30</v>
      </c>
      <c r="H17" s="37">
        <f t="shared" si="0"/>
        <v>0</v>
      </c>
      <c r="I17" s="21">
        <v>77108</v>
      </c>
      <c r="J17" s="21">
        <v>27254</v>
      </c>
      <c r="L17" s="21">
        <v>4974</v>
      </c>
    </row>
    <row r="18" spans="2:12" ht="25.5">
      <c r="B18" s="36" t="s">
        <v>163</v>
      </c>
      <c r="C18" s="32" t="s">
        <v>23</v>
      </c>
      <c r="D18" s="33" t="s">
        <v>24</v>
      </c>
      <c r="E18" s="32" t="s">
        <v>11</v>
      </c>
      <c r="F18" s="34">
        <v>20</v>
      </c>
      <c r="H18" s="37">
        <f t="shared" si="0"/>
        <v>0</v>
      </c>
      <c r="I18" s="21">
        <v>77109</v>
      </c>
      <c r="J18" s="21">
        <v>27254</v>
      </c>
      <c r="L18" s="21">
        <v>4975</v>
      </c>
    </row>
    <row r="19" spans="2:12" ht="12.75">
      <c r="B19" s="36" t="s">
        <v>164</v>
      </c>
      <c r="C19" s="32" t="s">
        <v>25</v>
      </c>
      <c r="D19" s="33" t="s">
        <v>27</v>
      </c>
      <c r="E19" s="32" t="s">
        <v>26</v>
      </c>
      <c r="F19" s="34">
        <v>75</v>
      </c>
      <c r="H19" s="37">
        <f t="shared" si="0"/>
        <v>0</v>
      </c>
      <c r="I19" s="21">
        <v>77110</v>
      </c>
      <c r="J19" s="21">
        <v>27254</v>
      </c>
      <c r="L19" s="21">
        <v>4990</v>
      </c>
    </row>
    <row r="20" spans="2:12" ht="12.75">
      <c r="B20" s="36" t="s">
        <v>165</v>
      </c>
      <c r="C20" s="32" t="s">
        <v>28</v>
      </c>
      <c r="D20" s="33" t="s">
        <v>29</v>
      </c>
      <c r="E20" s="32" t="s">
        <v>15</v>
      </c>
      <c r="F20" s="34">
        <v>1378</v>
      </c>
      <c r="H20" s="37">
        <f t="shared" si="0"/>
        <v>0</v>
      </c>
      <c r="I20" s="21">
        <v>77113</v>
      </c>
      <c r="J20" s="21">
        <v>27254</v>
      </c>
      <c r="L20" s="21">
        <v>5035</v>
      </c>
    </row>
    <row r="21" spans="2:12" ht="12.75">
      <c r="B21" s="36" t="s">
        <v>166</v>
      </c>
      <c r="C21" s="32" t="s">
        <v>30</v>
      </c>
      <c r="D21" s="33" t="s">
        <v>31</v>
      </c>
      <c r="E21" s="32" t="s">
        <v>15</v>
      </c>
      <c r="F21" s="34">
        <v>25</v>
      </c>
      <c r="H21" s="37">
        <f t="shared" si="0"/>
        <v>0</v>
      </c>
      <c r="I21" s="21">
        <v>77114</v>
      </c>
      <c r="J21" s="21">
        <v>27254</v>
      </c>
      <c r="L21" s="21">
        <v>5060</v>
      </c>
    </row>
    <row r="22" spans="2:12" ht="12.75">
      <c r="B22" s="36" t="s">
        <v>167</v>
      </c>
      <c r="C22" s="32" t="s">
        <v>32</v>
      </c>
      <c r="D22" s="33" t="s">
        <v>33</v>
      </c>
      <c r="E22" s="32" t="s">
        <v>11</v>
      </c>
      <c r="F22" s="34">
        <v>10</v>
      </c>
      <c r="H22" s="37">
        <f t="shared" si="0"/>
        <v>0</v>
      </c>
      <c r="I22" s="21">
        <v>77115</v>
      </c>
      <c r="J22" s="21">
        <v>27254</v>
      </c>
      <c r="L22" s="21">
        <v>31195</v>
      </c>
    </row>
    <row r="23" spans="2:12" ht="12.75">
      <c r="B23" s="36" t="s">
        <v>168</v>
      </c>
      <c r="C23" s="32" t="s">
        <v>34</v>
      </c>
      <c r="D23" s="33" t="s">
        <v>35</v>
      </c>
      <c r="E23" s="32" t="s">
        <v>26</v>
      </c>
      <c r="F23" s="34">
        <v>30</v>
      </c>
      <c r="H23" s="37">
        <f t="shared" si="0"/>
        <v>0</v>
      </c>
      <c r="I23" s="21">
        <v>77116</v>
      </c>
      <c r="J23" s="21">
        <v>27254</v>
      </c>
      <c r="L23" s="21">
        <v>5075</v>
      </c>
    </row>
    <row r="24" spans="2:12" ht="12.75">
      <c r="B24" s="36" t="s">
        <v>169</v>
      </c>
      <c r="C24" s="32" t="s">
        <v>36</v>
      </c>
      <c r="D24" s="33" t="s">
        <v>37</v>
      </c>
      <c r="E24" s="32" t="s">
        <v>11</v>
      </c>
      <c r="F24" s="34">
        <v>6</v>
      </c>
      <c r="H24" s="37">
        <f t="shared" si="0"/>
        <v>0</v>
      </c>
      <c r="I24" s="21">
        <v>77117</v>
      </c>
      <c r="J24" s="21">
        <v>27254</v>
      </c>
      <c r="L24" s="21">
        <v>5093</v>
      </c>
    </row>
    <row r="25" spans="2:9" ht="12.75">
      <c r="B25" s="32" t="s">
        <v>38</v>
      </c>
      <c r="H25" s="37"/>
      <c r="I25" s="21">
        <v>27255</v>
      </c>
    </row>
    <row r="26" spans="2:9" ht="12.75">
      <c r="B26" s="32" t="s">
        <v>39</v>
      </c>
      <c r="H26" s="37"/>
      <c r="I26" s="21">
        <v>27256</v>
      </c>
    </row>
    <row r="27" spans="2:12" ht="25.5">
      <c r="B27" s="38" t="s">
        <v>159</v>
      </c>
      <c r="C27" s="39" t="s">
        <v>40</v>
      </c>
      <c r="D27" s="40" t="s">
        <v>176</v>
      </c>
      <c r="E27" s="32" t="s">
        <v>41</v>
      </c>
      <c r="F27" s="34">
        <v>494</v>
      </c>
      <c r="H27" s="37">
        <f t="shared" si="0"/>
        <v>0</v>
      </c>
      <c r="I27" s="21">
        <v>77119</v>
      </c>
      <c r="J27" s="21">
        <v>27256</v>
      </c>
      <c r="L27" s="21">
        <v>5634</v>
      </c>
    </row>
    <row r="28" spans="2:12" ht="18.75" customHeight="1">
      <c r="B28" s="38" t="s">
        <v>160</v>
      </c>
      <c r="C28" s="39" t="s">
        <v>42</v>
      </c>
      <c r="D28" s="33" t="s">
        <v>43</v>
      </c>
      <c r="E28" s="32" t="s">
        <v>41</v>
      </c>
      <c r="F28" s="34">
        <v>411</v>
      </c>
      <c r="H28" s="37">
        <f t="shared" si="0"/>
        <v>0</v>
      </c>
      <c r="I28" s="21">
        <v>77120</v>
      </c>
      <c r="J28" s="21">
        <v>27256</v>
      </c>
      <c r="L28" s="21">
        <v>5636</v>
      </c>
    </row>
    <row r="29" spans="2:12" ht="12.75">
      <c r="B29" s="38" t="s">
        <v>161</v>
      </c>
      <c r="C29" s="39" t="s">
        <v>44</v>
      </c>
      <c r="D29" s="33" t="s">
        <v>45</v>
      </c>
      <c r="E29" s="32" t="s">
        <v>41</v>
      </c>
      <c r="F29" s="34">
        <v>1655</v>
      </c>
      <c r="H29" s="37">
        <f t="shared" si="0"/>
        <v>0</v>
      </c>
      <c r="I29" s="21">
        <v>77121</v>
      </c>
      <c r="J29" s="21">
        <v>27256</v>
      </c>
      <c r="L29" s="21">
        <v>5644</v>
      </c>
    </row>
    <row r="30" spans="2:12" ht="12.75">
      <c r="B30" s="38" t="s">
        <v>162</v>
      </c>
      <c r="C30" s="39" t="s">
        <v>46</v>
      </c>
      <c r="D30" s="33" t="s">
        <v>47</v>
      </c>
      <c r="E30" s="32" t="s">
        <v>41</v>
      </c>
      <c r="F30" s="34">
        <v>612</v>
      </c>
      <c r="H30" s="37">
        <f t="shared" si="0"/>
        <v>0</v>
      </c>
      <c r="I30" s="21">
        <v>77122</v>
      </c>
      <c r="J30" s="21">
        <v>27256</v>
      </c>
      <c r="K30" s="21">
        <v>77121</v>
      </c>
      <c r="L30" s="21">
        <v>5655</v>
      </c>
    </row>
    <row r="31" spans="2:12" ht="38.25">
      <c r="B31" s="38" t="s">
        <v>163</v>
      </c>
      <c r="C31" s="39" t="s">
        <v>48</v>
      </c>
      <c r="D31" s="33" t="s">
        <v>49</v>
      </c>
      <c r="E31" s="32" t="s">
        <v>41</v>
      </c>
      <c r="F31" s="34">
        <v>93</v>
      </c>
      <c r="H31" s="37">
        <f t="shared" si="0"/>
        <v>0</v>
      </c>
      <c r="I31" s="21">
        <v>77123</v>
      </c>
      <c r="J31" s="21">
        <v>27256</v>
      </c>
      <c r="L31" s="21">
        <v>5659</v>
      </c>
    </row>
    <row r="32" spans="2:12" ht="38.25">
      <c r="B32" s="38" t="s">
        <v>164</v>
      </c>
      <c r="C32" s="39" t="s">
        <v>50</v>
      </c>
      <c r="D32" s="33" t="s">
        <v>51</v>
      </c>
      <c r="E32" s="32" t="s">
        <v>41</v>
      </c>
      <c r="F32" s="34">
        <v>30</v>
      </c>
      <c r="H32" s="37">
        <f t="shared" si="0"/>
        <v>0</v>
      </c>
      <c r="I32" s="21">
        <v>77124</v>
      </c>
      <c r="J32" s="21">
        <v>27256</v>
      </c>
      <c r="L32" s="21">
        <v>5666</v>
      </c>
    </row>
    <row r="33" spans="2:12" ht="38.25">
      <c r="B33" s="38" t="s">
        <v>165</v>
      </c>
      <c r="C33" s="39" t="s">
        <v>52</v>
      </c>
      <c r="D33" s="33" t="s">
        <v>53</v>
      </c>
      <c r="E33" s="32" t="s">
        <v>41</v>
      </c>
      <c r="F33" s="34">
        <v>36</v>
      </c>
      <c r="H33" s="37">
        <f t="shared" si="0"/>
        <v>0</v>
      </c>
      <c r="I33" s="21">
        <v>77125</v>
      </c>
      <c r="J33" s="21">
        <v>27256</v>
      </c>
      <c r="L33" s="21">
        <v>5688</v>
      </c>
    </row>
    <row r="34" spans="2:9" ht="12.75">
      <c r="B34" s="39" t="s">
        <v>54</v>
      </c>
      <c r="C34" s="39"/>
      <c r="H34" s="37"/>
      <c r="I34" s="21">
        <v>27257</v>
      </c>
    </row>
    <row r="35" spans="2:12" ht="12.75">
      <c r="B35" s="38" t="s">
        <v>159</v>
      </c>
      <c r="C35" s="39" t="s">
        <v>55</v>
      </c>
      <c r="D35" s="33" t="s">
        <v>56</v>
      </c>
      <c r="E35" s="32" t="s">
        <v>15</v>
      </c>
      <c r="F35" s="34">
        <v>4614</v>
      </c>
      <c r="H35" s="37">
        <f t="shared" si="0"/>
        <v>0</v>
      </c>
      <c r="I35" s="21">
        <v>77126</v>
      </c>
      <c r="J35" s="21">
        <v>27257</v>
      </c>
      <c r="L35" s="21">
        <v>5916</v>
      </c>
    </row>
    <row r="36" spans="2:9" ht="12.75">
      <c r="B36" s="39" t="s">
        <v>57</v>
      </c>
      <c r="C36" s="39"/>
      <c r="H36" s="37"/>
      <c r="I36" s="21">
        <v>27261</v>
      </c>
    </row>
    <row r="37" spans="2:12" ht="25.5">
      <c r="B37" s="38" t="s">
        <v>159</v>
      </c>
      <c r="C37" s="39" t="s">
        <v>58</v>
      </c>
      <c r="D37" s="33" t="s">
        <v>59</v>
      </c>
      <c r="E37" s="32" t="s">
        <v>15</v>
      </c>
      <c r="F37" s="34">
        <v>3509</v>
      </c>
      <c r="H37" s="37">
        <f t="shared" si="0"/>
        <v>0</v>
      </c>
      <c r="I37" s="21">
        <v>77136</v>
      </c>
      <c r="J37" s="21">
        <v>27261</v>
      </c>
      <c r="L37" s="21">
        <v>6019</v>
      </c>
    </row>
    <row r="38" spans="2:9" ht="12.75">
      <c r="B38" s="39" t="s">
        <v>60</v>
      </c>
      <c r="C38" s="39"/>
      <c r="H38" s="37"/>
      <c r="I38" s="21">
        <v>27258</v>
      </c>
    </row>
    <row r="39" spans="2:12" ht="25.5">
      <c r="B39" s="38" t="s">
        <v>159</v>
      </c>
      <c r="C39" s="39" t="s">
        <v>61</v>
      </c>
      <c r="D39" s="40" t="s">
        <v>156</v>
      </c>
      <c r="E39" s="32" t="s">
        <v>41</v>
      </c>
      <c r="F39" s="34">
        <v>1489</v>
      </c>
      <c r="H39" s="37">
        <f t="shared" si="0"/>
        <v>0</v>
      </c>
      <c r="I39" s="21">
        <v>77127</v>
      </c>
      <c r="J39" s="21">
        <v>27258</v>
      </c>
      <c r="L39" s="21">
        <v>6187</v>
      </c>
    </row>
    <row r="40" spans="2:12" ht="27.75" customHeight="1">
      <c r="B40" s="38" t="s">
        <v>160</v>
      </c>
      <c r="C40" s="39" t="s">
        <v>62</v>
      </c>
      <c r="D40" s="33" t="s">
        <v>63</v>
      </c>
      <c r="E40" s="32" t="s">
        <v>41</v>
      </c>
      <c r="F40" s="34">
        <v>18</v>
      </c>
      <c r="H40" s="37">
        <f t="shared" si="0"/>
        <v>0</v>
      </c>
      <c r="I40" s="21">
        <v>77128</v>
      </c>
      <c r="J40" s="21">
        <v>27258</v>
      </c>
      <c r="L40" s="21">
        <v>31196</v>
      </c>
    </row>
    <row r="41" spans="2:12" ht="12.75">
      <c r="B41" s="38" t="s">
        <v>161</v>
      </c>
      <c r="C41" s="39" t="s">
        <v>64</v>
      </c>
      <c r="D41" s="33" t="s">
        <v>65</v>
      </c>
      <c r="E41" s="32" t="s">
        <v>41</v>
      </c>
      <c r="F41" s="34">
        <v>159</v>
      </c>
      <c r="H41" s="37">
        <f t="shared" si="0"/>
        <v>0</v>
      </c>
      <c r="I41" s="21">
        <v>77129</v>
      </c>
      <c r="J41" s="21">
        <v>27258</v>
      </c>
      <c r="L41" s="21">
        <v>6122</v>
      </c>
    </row>
    <row r="42" spans="2:12" ht="12.75">
      <c r="B42" s="38" t="s">
        <v>162</v>
      </c>
      <c r="C42" s="39" t="s">
        <v>66</v>
      </c>
      <c r="D42" s="33" t="s">
        <v>67</v>
      </c>
      <c r="E42" s="32" t="s">
        <v>41</v>
      </c>
      <c r="F42" s="34">
        <v>22</v>
      </c>
      <c r="H42" s="37">
        <f t="shared" si="0"/>
        <v>0</v>
      </c>
      <c r="I42" s="21">
        <v>77130</v>
      </c>
      <c r="J42" s="21">
        <v>27258</v>
      </c>
      <c r="L42" s="21">
        <v>31197</v>
      </c>
    </row>
    <row r="43" spans="2:8" ht="16.5" customHeight="1">
      <c r="B43" s="38"/>
      <c r="C43" s="38" t="s">
        <v>398</v>
      </c>
      <c r="D43" s="33" t="s">
        <v>397</v>
      </c>
      <c r="E43" s="32" t="s">
        <v>41</v>
      </c>
      <c r="F43" s="34">
        <v>3965</v>
      </c>
      <c r="H43" s="37">
        <f>F43*G43</f>
        <v>0</v>
      </c>
    </row>
    <row r="44" spans="2:9" ht="12.75">
      <c r="B44" s="32" t="s">
        <v>68</v>
      </c>
      <c r="H44" s="37"/>
      <c r="I44" s="21">
        <v>27259</v>
      </c>
    </row>
    <row r="45" spans="2:12" ht="12.75">
      <c r="B45" s="36" t="s">
        <v>159</v>
      </c>
      <c r="C45" s="32" t="s">
        <v>69</v>
      </c>
      <c r="D45" s="33" t="s">
        <v>70</v>
      </c>
      <c r="E45" s="32" t="s">
        <v>15</v>
      </c>
      <c r="F45" s="34">
        <v>3082</v>
      </c>
      <c r="H45" s="37">
        <f t="shared" si="0"/>
        <v>0</v>
      </c>
      <c r="I45" s="21">
        <v>77131</v>
      </c>
      <c r="J45" s="21">
        <v>27259</v>
      </c>
      <c r="L45" s="21">
        <v>6255</v>
      </c>
    </row>
    <row r="46" spans="2:9" ht="12.75">
      <c r="B46" s="32" t="s">
        <v>71</v>
      </c>
      <c r="H46" s="37"/>
      <c r="I46" s="21">
        <v>27260</v>
      </c>
    </row>
    <row r="47" spans="2:12" ht="12.75">
      <c r="B47" s="36" t="s">
        <v>159</v>
      </c>
      <c r="C47" s="32" t="s">
        <v>72</v>
      </c>
      <c r="D47" s="33" t="s">
        <v>73</v>
      </c>
      <c r="E47" s="32" t="s">
        <v>41</v>
      </c>
      <c r="F47" s="34">
        <v>411</v>
      </c>
      <c r="H47" s="37">
        <f t="shared" si="0"/>
        <v>0</v>
      </c>
      <c r="I47" s="21">
        <v>77132</v>
      </c>
      <c r="J47" s="21">
        <v>27260</v>
      </c>
      <c r="L47" s="21">
        <v>6606</v>
      </c>
    </row>
    <row r="48" spans="2:12" ht="12.75">
      <c r="B48" s="36" t="s">
        <v>160</v>
      </c>
      <c r="C48" s="32" t="s">
        <v>74</v>
      </c>
      <c r="D48" s="33" t="s">
        <v>75</v>
      </c>
      <c r="E48" s="32" t="s">
        <v>41</v>
      </c>
      <c r="F48" s="34">
        <v>1728</v>
      </c>
      <c r="H48" s="37">
        <f t="shared" si="0"/>
        <v>0</v>
      </c>
      <c r="I48" s="21">
        <v>77133</v>
      </c>
      <c r="J48" s="21">
        <v>27260</v>
      </c>
      <c r="L48" s="21">
        <v>6608</v>
      </c>
    </row>
    <row r="49" spans="2:12" ht="12.75">
      <c r="B49" s="36" t="s">
        <v>161</v>
      </c>
      <c r="C49" s="32" t="s">
        <v>76</v>
      </c>
      <c r="D49" s="33" t="s">
        <v>78</v>
      </c>
      <c r="E49" s="32" t="s">
        <v>77</v>
      </c>
      <c r="F49" s="34">
        <v>345</v>
      </c>
      <c r="H49" s="37">
        <f t="shared" si="0"/>
        <v>0</v>
      </c>
      <c r="I49" s="21">
        <v>77134</v>
      </c>
      <c r="J49" s="21">
        <v>27260</v>
      </c>
      <c r="L49" s="21">
        <v>6618</v>
      </c>
    </row>
    <row r="50" spans="2:12" ht="12.75">
      <c r="B50" s="36" t="s">
        <v>162</v>
      </c>
      <c r="C50" s="32" t="s">
        <v>79</v>
      </c>
      <c r="D50" s="33" t="s">
        <v>80</v>
      </c>
      <c r="E50" s="32" t="s">
        <v>77</v>
      </c>
      <c r="F50" s="34">
        <v>10</v>
      </c>
      <c r="H50" s="37">
        <f t="shared" si="0"/>
        <v>0</v>
      </c>
      <c r="I50" s="21">
        <v>77135</v>
      </c>
      <c r="J50" s="21">
        <v>27260</v>
      </c>
      <c r="L50" s="21">
        <v>6619</v>
      </c>
    </row>
    <row r="51" spans="2:9" ht="12.75">
      <c r="B51" s="32" t="s">
        <v>81</v>
      </c>
      <c r="H51" s="37"/>
      <c r="I51" s="21">
        <v>27262</v>
      </c>
    </row>
    <row r="52" spans="2:9" ht="12.75">
      <c r="B52" s="32" t="s">
        <v>82</v>
      </c>
      <c r="H52" s="37"/>
      <c r="I52" s="21">
        <v>27263</v>
      </c>
    </row>
    <row r="53" spans="2:12" ht="25.5">
      <c r="B53" s="38" t="s">
        <v>159</v>
      </c>
      <c r="C53" s="39" t="s">
        <v>83</v>
      </c>
      <c r="D53" s="33" t="s">
        <v>84</v>
      </c>
      <c r="E53" s="32" t="s">
        <v>41</v>
      </c>
      <c r="F53" s="34">
        <v>556</v>
      </c>
      <c r="H53" s="37">
        <f t="shared" si="0"/>
        <v>0</v>
      </c>
      <c r="I53" s="21">
        <v>77137</v>
      </c>
      <c r="J53" s="21">
        <v>27263</v>
      </c>
      <c r="L53" s="21">
        <v>6637</v>
      </c>
    </row>
    <row r="54" spans="2:12" ht="25.5">
      <c r="B54" s="38" t="s">
        <v>160</v>
      </c>
      <c r="C54" s="39" t="s">
        <v>85</v>
      </c>
      <c r="D54" s="33" t="s">
        <v>86</v>
      </c>
      <c r="E54" s="32" t="s">
        <v>15</v>
      </c>
      <c r="F54" s="34">
        <v>1780</v>
      </c>
      <c r="H54" s="37">
        <f t="shared" si="0"/>
        <v>0</v>
      </c>
      <c r="I54" s="21">
        <v>77138</v>
      </c>
      <c r="J54" s="21">
        <v>27263</v>
      </c>
      <c r="L54" s="21">
        <v>23605</v>
      </c>
    </row>
    <row r="55" spans="2:9" ht="12.75">
      <c r="B55" s="39" t="s">
        <v>87</v>
      </c>
      <c r="C55" s="39"/>
      <c r="H55" s="37"/>
      <c r="I55" s="21">
        <v>27264</v>
      </c>
    </row>
    <row r="56" spans="2:12" ht="25.5">
      <c r="B56" s="38" t="s">
        <v>159</v>
      </c>
      <c r="C56" s="39" t="s">
        <v>88</v>
      </c>
      <c r="D56" s="33" t="s">
        <v>89</v>
      </c>
      <c r="E56" s="32" t="s">
        <v>15</v>
      </c>
      <c r="F56" s="34">
        <v>1763</v>
      </c>
      <c r="H56" s="37">
        <f t="shared" si="0"/>
        <v>0</v>
      </c>
      <c r="I56" s="21">
        <v>77139</v>
      </c>
      <c r="J56" s="21">
        <v>27264</v>
      </c>
      <c r="L56" s="21">
        <v>23776</v>
      </c>
    </row>
    <row r="57" spans="2:12" ht="25.5">
      <c r="B57" s="38" t="s">
        <v>160</v>
      </c>
      <c r="C57" s="39" t="s">
        <v>90</v>
      </c>
      <c r="D57" s="33" t="s">
        <v>91</v>
      </c>
      <c r="E57" s="32" t="s">
        <v>15</v>
      </c>
      <c r="F57" s="34">
        <v>366</v>
      </c>
      <c r="H57" s="37">
        <f t="shared" si="0"/>
        <v>0</v>
      </c>
      <c r="I57" s="21">
        <v>77140</v>
      </c>
      <c r="J57" s="21">
        <v>27264</v>
      </c>
      <c r="L57" s="21">
        <v>31198</v>
      </c>
    </row>
    <row r="58" spans="2:9" ht="12.75">
      <c r="B58" s="39" t="s">
        <v>92</v>
      </c>
      <c r="C58" s="39"/>
      <c r="H58" s="37"/>
      <c r="I58" s="21">
        <v>27265</v>
      </c>
    </row>
    <row r="59" spans="2:12" ht="25.5">
      <c r="B59" s="38" t="s">
        <v>159</v>
      </c>
      <c r="C59" s="39" t="s">
        <v>93</v>
      </c>
      <c r="D59" s="33" t="s">
        <v>94</v>
      </c>
      <c r="E59" s="32" t="s">
        <v>26</v>
      </c>
      <c r="F59" s="34">
        <v>308</v>
      </c>
      <c r="H59" s="37">
        <f t="shared" si="0"/>
        <v>0</v>
      </c>
      <c r="I59" s="21">
        <v>77142</v>
      </c>
      <c r="J59" s="21">
        <v>27265</v>
      </c>
      <c r="L59" s="21">
        <v>7359</v>
      </c>
    </row>
    <row r="60" spans="2:12" ht="25.5">
      <c r="B60" s="38" t="s">
        <v>160</v>
      </c>
      <c r="C60" s="39" t="s">
        <v>95</v>
      </c>
      <c r="D60" s="33" t="s">
        <v>96</v>
      </c>
      <c r="E60" s="32" t="s">
        <v>26</v>
      </c>
      <c r="F60" s="34">
        <v>20</v>
      </c>
      <c r="H60" s="37">
        <f t="shared" si="0"/>
        <v>0</v>
      </c>
      <c r="I60" s="21">
        <v>77143</v>
      </c>
      <c r="J60" s="21">
        <v>27265</v>
      </c>
      <c r="L60" s="21">
        <v>7376</v>
      </c>
    </row>
    <row r="61" spans="2:12" ht="25.5">
      <c r="B61" s="38" t="s">
        <v>161</v>
      </c>
      <c r="C61" s="39" t="s">
        <v>97</v>
      </c>
      <c r="D61" s="33" t="s">
        <v>98</v>
      </c>
      <c r="E61" s="32" t="s">
        <v>26</v>
      </c>
      <c r="F61" s="34">
        <v>305</v>
      </c>
      <c r="H61" s="37">
        <f t="shared" si="0"/>
        <v>0</v>
      </c>
      <c r="I61" s="21">
        <v>77144</v>
      </c>
      <c r="J61" s="21">
        <v>27265</v>
      </c>
      <c r="L61" s="21">
        <v>31200</v>
      </c>
    </row>
    <row r="62" spans="2:9" ht="12.75">
      <c r="B62" s="39" t="s">
        <v>99</v>
      </c>
      <c r="C62" s="39"/>
      <c r="H62" s="37"/>
      <c r="I62" s="21">
        <v>27266</v>
      </c>
    </row>
    <row r="63" spans="2:12" ht="12.75">
      <c r="B63" s="38" t="s">
        <v>159</v>
      </c>
      <c r="C63" s="39" t="s">
        <v>100</v>
      </c>
      <c r="D63" s="33" t="s">
        <v>101</v>
      </c>
      <c r="E63" s="32" t="s">
        <v>41</v>
      </c>
      <c r="F63" s="34">
        <v>11</v>
      </c>
      <c r="H63" s="37">
        <f t="shared" si="0"/>
        <v>0</v>
      </c>
      <c r="I63" s="21">
        <v>77145</v>
      </c>
      <c r="J63" s="21">
        <v>27266</v>
      </c>
      <c r="L63" s="21">
        <v>7438</v>
      </c>
    </row>
    <row r="64" spans="2:12" ht="12.75">
      <c r="B64" s="38" t="s">
        <v>160</v>
      </c>
      <c r="C64" s="39" t="s">
        <v>102</v>
      </c>
      <c r="D64" s="33" t="s">
        <v>103</v>
      </c>
      <c r="E64" s="32" t="s">
        <v>41</v>
      </c>
      <c r="F64" s="34">
        <v>15</v>
      </c>
      <c r="H64" s="37">
        <f t="shared" si="0"/>
        <v>0</v>
      </c>
      <c r="I64" s="21">
        <v>77146</v>
      </c>
      <c r="J64" s="21">
        <v>27266</v>
      </c>
      <c r="L64" s="21">
        <v>7439</v>
      </c>
    </row>
    <row r="65" spans="2:9" ht="12.75">
      <c r="B65" s="39" t="s">
        <v>104</v>
      </c>
      <c r="C65" s="39"/>
      <c r="H65" s="37"/>
      <c r="I65" s="21">
        <v>27272</v>
      </c>
    </row>
    <row r="66" spans="2:9" ht="12.75">
      <c r="B66" s="39" t="s">
        <v>105</v>
      </c>
      <c r="C66" s="39"/>
      <c r="H66" s="37"/>
      <c r="I66" s="21">
        <v>27273</v>
      </c>
    </row>
    <row r="67" spans="2:12" ht="12.75">
      <c r="B67" s="38" t="s">
        <v>159</v>
      </c>
      <c r="C67" s="39" t="s">
        <v>106</v>
      </c>
      <c r="D67" s="33" t="s">
        <v>107</v>
      </c>
      <c r="E67" s="32" t="s">
        <v>26</v>
      </c>
      <c r="F67" s="34">
        <v>145</v>
      </c>
      <c r="H67" s="37">
        <f t="shared" si="0"/>
        <v>0</v>
      </c>
      <c r="I67" s="21">
        <v>77155</v>
      </c>
      <c r="J67" s="21">
        <v>27273</v>
      </c>
      <c r="L67" s="21">
        <v>31203</v>
      </c>
    </row>
    <row r="68" spans="2:12" ht="25.5">
      <c r="B68" s="38" t="s">
        <v>160</v>
      </c>
      <c r="C68" s="39" t="s">
        <v>108</v>
      </c>
      <c r="D68" s="33" t="s">
        <v>109</v>
      </c>
      <c r="E68" s="32" t="s">
        <v>15</v>
      </c>
      <c r="F68" s="34">
        <v>36</v>
      </c>
      <c r="H68" s="37">
        <f t="shared" si="0"/>
        <v>0</v>
      </c>
      <c r="I68" s="21">
        <v>77156</v>
      </c>
      <c r="J68" s="21">
        <v>27273</v>
      </c>
      <c r="L68" s="21">
        <v>7470</v>
      </c>
    </row>
    <row r="69" spans="2:9" ht="12.75">
      <c r="B69" s="39" t="s">
        <v>110</v>
      </c>
      <c r="C69" s="39"/>
      <c r="H69" s="37"/>
      <c r="I69" s="21">
        <v>27274</v>
      </c>
    </row>
    <row r="70" spans="2:12" ht="38.25">
      <c r="B70" s="38" t="s">
        <v>159</v>
      </c>
      <c r="C70" s="39" t="s">
        <v>111</v>
      </c>
      <c r="D70" s="33" t="s">
        <v>112</v>
      </c>
      <c r="E70" s="32" t="s">
        <v>26</v>
      </c>
      <c r="F70" s="34">
        <v>90</v>
      </c>
      <c r="H70" s="37">
        <f t="shared" si="0"/>
        <v>0</v>
      </c>
      <c r="I70" s="21">
        <v>77157</v>
      </c>
      <c r="J70" s="21">
        <v>27274</v>
      </c>
      <c r="L70" s="21">
        <v>7627</v>
      </c>
    </row>
    <row r="71" spans="2:9" ht="12.75">
      <c r="B71" s="39" t="s">
        <v>113</v>
      </c>
      <c r="C71" s="39"/>
      <c r="H71" s="37"/>
      <c r="I71" s="21">
        <v>27275</v>
      </c>
    </row>
    <row r="72" spans="2:12" ht="38.25">
      <c r="B72" s="38" t="s">
        <v>159</v>
      </c>
      <c r="C72" s="39" t="s">
        <v>114</v>
      </c>
      <c r="D72" s="40" t="s">
        <v>157</v>
      </c>
      <c r="E72" s="32" t="s">
        <v>26</v>
      </c>
      <c r="F72" s="34">
        <v>61</v>
      </c>
      <c r="H72" s="37">
        <f t="shared" si="0"/>
        <v>0</v>
      </c>
      <c r="I72" s="21">
        <v>77158</v>
      </c>
      <c r="J72" s="21">
        <v>27275</v>
      </c>
      <c r="L72" s="21">
        <v>7941</v>
      </c>
    </row>
    <row r="73" spans="2:9" ht="12.75">
      <c r="B73" s="32" t="s">
        <v>115</v>
      </c>
      <c r="H73" s="37"/>
      <c r="I73" s="21">
        <v>27276</v>
      </c>
    </row>
    <row r="74" spans="2:12" ht="25.5">
      <c r="B74" s="38" t="s">
        <v>159</v>
      </c>
      <c r="C74" s="39" t="s">
        <v>116</v>
      </c>
      <c r="D74" s="33" t="s">
        <v>117</v>
      </c>
      <c r="E74" s="32" t="s">
        <v>11</v>
      </c>
      <c r="F74" s="34">
        <v>15</v>
      </c>
      <c r="H74" s="37">
        <f t="shared" si="0"/>
        <v>0</v>
      </c>
      <c r="I74" s="21">
        <v>77159</v>
      </c>
      <c r="J74" s="21">
        <v>27276</v>
      </c>
      <c r="L74" s="21">
        <v>8183</v>
      </c>
    </row>
    <row r="75" spans="2:12" ht="25.5">
      <c r="B75" s="38" t="s">
        <v>160</v>
      </c>
      <c r="C75" s="39" t="s">
        <v>118</v>
      </c>
      <c r="D75" s="40" t="s">
        <v>158</v>
      </c>
      <c r="E75" s="32" t="s">
        <v>11</v>
      </c>
      <c r="F75" s="34">
        <v>3</v>
      </c>
      <c r="H75" s="37">
        <f t="shared" si="0"/>
        <v>0</v>
      </c>
      <c r="I75" s="21">
        <v>77160</v>
      </c>
      <c r="J75" s="21">
        <v>27276</v>
      </c>
      <c r="L75" s="21">
        <v>8389</v>
      </c>
    </row>
    <row r="76" spans="2:12" ht="25.5">
      <c r="B76" s="38" t="s">
        <v>161</v>
      </c>
      <c r="C76" s="39" t="s">
        <v>119</v>
      </c>
      <c r="D76" s="33" t="s">
        <v>120</v>
      </c>
      <c r="E76" s="32" t="s">
        <v>11</v>
      </c>
      <c r="F76" s="34">
        <v>12</v>
      </c>
      <c r="H76" s="37">
        <f aca="true" t="shared" si="1" ref="H76:H96">F76*G76</f>
        <v>0</v>
      </c>
      <c r="I76" s="21">
        <v>77161</v>
      </c>
      <c r="J76" s="21">
        <v>27276</v>
      </c>
      <c r="L76" s="21">
        <v>8455</v>
      </c>
    </row>
    <row r="77" spans="2:12" ht="12.75">
      <c r="B77" s="38" t="s">
        <v>162</v>
      </c>
      <c r="C77" s="39" t="s">
        <v>121</v>
      </c>
      <c r="D77" s="33" t="s">
        <v>122</v>
      </c>
      <c r="E77" s="32" t="s">
        <v>11</v>
      </c>
      <c r="F77" s="34">
        <v>15</v>
      </c>
      <c r="H77" s="37">
        <f t="shared" si="1"/>
        <v>0</v>
      </c>
      <c r="I77" s="21">
        <v>77162</v>
      </c>
      <c r="J77" s="21">
        <v>27276</v>
      </c>
      <c r="L77" s="21">
        <v>31204</v>
      </c>
    </row>
    <row r="78" spans="2:9" ht="12.75">
      <c r="B78" s="32" t="s">
        <v>123</v>
      </c>
      <c r="H78" s="37"/>
      <c r="I78" s="21">
        <v>27277</v>
      </c>
    </row>
    <row r="79" spans="2:12" ht="25.5">
      <c r="B79" s="38" t="s">
        <v>159</v>
      </c>
      <c r="C79" s="39" t="s">
        <v>124</v>
      </c>
      <c r="D79" s="33" t="s">
        <v>125</v>
      </c>
      <c r="E79" s="32" t="s">
        <v>26</v>
      </c>
      <c r="F79" s="34">
        <v>12</v>
      </c>
      <c r="H79" s="37">
        <f t="shared" si="1"/>
        <v>0</v>
      </c>
      <c r="I79" s="21">
        <v>77163</v>
      </c>
      <c r="J79" s="21">
        <v>27277</v>
      </c>
      <c r="L79" s="21">
        <v>8491</v>
      </c>
    </row>
    <row r="80" spans="2:12" ht="25.5">
      <c r="B80" s="38" t="s">
        <v>160</v>
      </c>
      <c r="C80" s="39" t="s">
        <v>126</v>
      </c>
      <c r="D80" s="33" t="s">
        <v>127</v>
      </c>
      <c r="E80" s="32" t="s">
        <v>11</v>
      </c>
      <c r="F80" s="34">
        <v>2</v>
      </c>
      <c r="H80" s="37">
        <f t="shared" si="1"/>
        <v>0</v>
      </c>
      <c r="I80" s="21">
        <v>77164</v>
      </c>
      <c r="J80" s="21">
        <v>27277</v>
      </c>
      <c r="L80" s="21">
        <v>8555</v>
      </c>
    </row>
    <row r="81" spans="2:12" ht="25.5">
      <c r="B81" s="38" t="s">
        <v>161</v>
      </c>
      <c r="C81" s="39" t="s">
        <v>128</v>
      </c>
      <c r="D81" s="33" t="s">
        <v>129</v>
      </c>
      <c r="E81" s="32" t="s">
        <v>26</v>
      </c>
      <c r="F81" s="34">
        <v>12</v>
      </c>
      <c r="H81" s="37">
        <f t="shared" si="1"/>
        <v>0</v>
      </c>
      <c r="I81" s="21">
        <v>77168</v>
      </c>
      <c r="J81" s="21">
        <v>27277</v>
      </c>
      <c r="L81" s="21">
        <v>8501</v>
      </c>
    </row>
    <row r="82" spans="2:9" ht="12.75">
      <c r="B82" s="32" t="s">
        <v>130</v>
      </c>
      <c r="H82" s="37"/>
      <c r="I82" s="21">
        <v>27269</v>
      </c>
    </row>
    <row r="83" spans="2:9" ht="12.75">
      <c r="B83" s="32" t="s">
        <v>131</v>
      </c>
      <c r="H83" s="37"/>
      <c r="I83" s="21">
        <v>27270</v>
      </c>
    </row>
    <row r="84" spans="2:12" ht="25.5">
      <c r="B84" s="38" t="s">
        <v>159</v>
      </c>
      <c r="C84" s="39" t="s">
        <v>132</v>
      </c>
      <c r="D84" s="33" t="s">
        <v>133</v>
      </c>
      <c r="E84" s="32" t="s">
        <v>11</v>
      </c>
      <c r="F84" s="34">
        <v>3</v>
      </c>
      <c r="H84" s="37">
        <f t="shared" si="1"/>
        <v>0</v>
      </c>
      <c r="I84" s="21">
        <v>77150</v>
      </c>
      <c r="J84" s="21">
        <v>27270</v>
      </c>
      <c r="L84" s="21">
        <v>10610</v>
      </c>
    </row>
    <row r="85" spans="2:12" ht="25.5">
      <c r="B85" s="38" t="s">
        <v>160</v>
      </c>
      <c r="C85" s="39" t="s">
        <v>134</v>
      </c>
      <c r="D85" s="33" t="s">
        <v>135</v>
      </c>
      <c r="E85" s="32" t="s">
        <v>11</v>
      </c>
      <c r="F85" s="34">
        <v>3</v>
      </c>
      <c r="H85" s="37">
        <f t="shared" si="1"/>
        <v>0</v>
      </c>
      <c r="I85" s="21">
        <v>77151</v>
      </c>
      <c r="J85" s="21">
        <v>27270</v>
      </c>
      <c r="L85" s="21">
        <v>10645</v>
      </c>
    </row>
    <row r="86" spans="2:12" ht="25.5">
      <c r="B86" s="38" t="s">
        <v>161</v>
      </c>
      <c r="C86" s="39" t="s">
        <v>136</v>
      </c>
      <c r="D86" s="33" t="s">
        <v>137</v>
      </c>
      <c r="E86" s="32" t="s">
        <v>11</v>
      </c>
      <c r="F86" s="34">
        <v>1</v>
      </c>
      <c r="H86" s="37">
        <f t="shared" si="1"/>
        <v>0</v>
      </c>
      <c r="I86" s="21">
        <v>77169</v>
      </c>
      <c r="J86" s="21">
        <v>27270</v>
      </c>
      <c r="L86" s="21">
        <v>10647</v>
      </c>
    </row>
    <row r="87" spans="2:12" ht="17.25" customHeight="1">
      <c r="B87" s="38" t="s">
        <v>162</v>
      </c>
      <c r="C87" s="39" t="s">
        <v>138</v>
      </c>
      <c r="D87" s="33" t="s">
        <v>139</v>
      </c>
      <c r="E87" s="32" t="s">
        <v>11</v>
      </c>
      <c r="F87" s="34">
        <v>2</v>
      </c>
      <c r="H87" s="37">
        <f t="shared" si="1"/>
        <v>0</v>
      </c>
      <c r="I87" s="21">
        <v>77152</v>
      </c>
      <c r="J87" s="21">
        <v>27270</v>
      </c>
      <c r="L87" s="21">
        <v>31202</v>
      </c>
    </row>
    <row r="88" spans="2:12" ht="26.25" customHeight="1">
      <c r="B88" s="38" t="s">
        <v>163</v>
      </c>
      <c r="C88" s="39" t="s">
        <v>140</v>
      </c>
      <c r="D88" s="33" t="s">
        <v>141</v>
      </c>
      <c r="E88" s="32" t="s">
        <v>11</v>
      </c>
      <c r="F88" s="34">
        <v>1</v>
      </c>
      <c r="H88" s="37">
        <f t="shared" si="1"/>
        <v>0</v>
      </c>
      <c r="I88" s="21">
        <v>77170</v>
      </c>
      <c r="J88" s="21">
        <v>27270</v>
      </c>
      <c r="L88" s="21">
        <v>10724</v>
      </c>
    </row>
    <row r="89" spans="2:9" ht="12.75">
      <c r="B89" s="32" t="s">
        <v>142</v>
      </c>
      <c r="H89" s="37"/>
      <c r="I89" s="21">
        <v>27271</v>
      </c>
    </row>
    <row r="90" spans="2:12" ht="38.25">
      <c r="B90" s="38" t="s">
        <v>159</v>
      </c>
      <c r="C90" s="39" t="s">
        <v>143</v>
      </c>
      <c r="D90" s="33" t="s">
        <v>144</v>
      </c>
      <c r="E90" s="32" t="s">
        <v>26</v>
      </c>
      <c r="F90" s="34">
        <v>354</v>
      </c>
      <c r="H90" s="37">
        <f t="shared" si="1"/>
        <v>0</v>
      </c>
      <c r="I90" s="21">
        <v>77153</v>
      </c>
      <c r="J90" s="21">
        <v>27271</v>
      </c>
      <c r="L90" s="21">
        <v>10834</v>
      </c>
    </row>
    <row r="91" spans="2:12" ht="25.5">
      <c r="B91" s="38" t="s">
        <v>160</v>
      </c>
      <c r="C91" s="39" t="s">
        <v>145</v>
      </c>
      <c r="D91" s="33" t="s">
        <v>146</v>
      </c>
      <c r="E91" s="32" t="s">
        <v>26</v>
      </c>
      <c r="F91" s="34">
        <v>528</v>
      </c>
      <c r="H91" s="37">
        <f t="shared" si="1"/>
        <v>0</v>
      </c>
      <c r="I91" s="21">
        <v>77154</v>
      </c>
      <c r="J91" s="21">
        <v>27271</v>
      </c>
      <c r="K91" s="21">
        <v>77153</v>
      </c>
      <c r="L91" s="21">
        <v>10908</v>
      </c>
    </row>
    <row r="92" spans="2:9" ht="12.75">
      <c r="B92" s="32" t="s">
        <v>147</v>
      </c>
      <c r="H92" s="37"/>
      <c r="I92" s="21">
        <v>27267</v>
      </c>
    </row>
    <row r="93" spans="2:9" ht="12.75">
      <c r="B93" s="32" t="s">
        <v>148</v>
      </c>
      <c r="H93" s="37"/>
      <c r="I93" s="21">
        <v>27268</v>
      </c>
    </row>
    <row r="94" spans="2:12" ht="51">
      <c r="B94" s="38" t="s">
        <v>159</v>
      </c>
      <c r="C94" s="39" t="s">
        <v>149</v>
      </c>
      <c r="D94" s="33" t="s">
        <v>151</v>
      </c>
      <c r="E94" s="32" t="s">
        <v>150</v>
      </c>
      <c r="F94" s="34">
        <v>32</v>
      </c>
      <c r="G94" s="45">
        <v>42</v>
      </c>
      <c r="H94" s="37">
        <f t="shared" si="1"/>
        <v>1344</v>
      </c>
      <c r="I94" s="21">
        <v>77147</v>
      </c>
      <c r="J94" s="21">
        <v>27268</v>
      </c>
      <c r="L94" s="21">
        <v>11839</v>
      </c>
    </row>
    <row r="95" spans="2:12" ht="51">
      <c r="B95" s="38" t="s">
        <v>160</v>
      </c>
      <c r="C95" s="39" t="s">
        <v>152</v>
      </c>
      <c r="D95" s="33" t="s">
        <v>153</v>
      </c>
      <c r="E95" s="32" t="s">
        <v>150</v>
      </c>
      <c r="F95" s="34">
        <v>10</v>
      </c>
      <c r="G95" s="45">
        <v>42</v>
      </c>
      <c r="H95" s="37">
        <f t="shared" si="1"/>
        <v>420</v>
      </c>
      <c r="I95" s="21">
        <v>77148</v>
      </c>
      <c r="J95" s="21">
        <v>27268</v>
      </c>
      <c r="L95" s="21">
        <v>31201</v>
      </c>
    </row>
    <row r="96" spans="2:12" ht="12.75">
      <c r="B96" s="38" t="s">
        <v>161</v>
      </c>
      <c r="C96" s="39" t="s">
        <v>154</v>
      </c>
      <c r="D96" s="33" t="s">
        <v>155</v>
      </c>
      <c r="E96" s="32" t="s">
        <v>11</v>
      </c>
      <c r="F96" s="34">
        <v>1</v>
      </c>
      <c r="G96" s="45">
        <v>800</v>
      </c>
      <c r="H96" s="37">
        <f t="shared" si="1"/>
        <v>800</v>
      </c>
      <c r="I96" s="21">
        <v>77149</v>
      </c>
      <c r="J96" s="21">
        <v>27268</v>
      </c>
      <c r="L96" s="21">
        <v>11848</v>
      </c>
    </row>
    <row r="97" spans="2:8" ht="12.75">
      <c r="B97" s="36" t="s">
        <v>399</v>
      </c>
      <c r="H97" s="37"/>
    </row>
    <row r="98" spans="2:8" ht="12.75">
      <c r="B98" s="38"/>
      <c r="C98" s="38" t="s">
        <v>400</v>
      </c>
      <c r="D98" s="40" t="s">
        <v>401</v>
      </c>
      <c r="E98" s="32" t="s">
        <v>26</v>
      </c>
      <c r="F98" s="34">
        <v>105</v>
      </c>
      <c r="H98" s="37">
        <f>F98*G98</f>
        <v>0</v>
      </c>
    </row>
    <row r="99" spans="2:8" ht="12.75">
      <c r="B99" s="38"/>
      <c r="C99" s="39"/>
      <c r="H99" s="37"/>
    </row>
    <row r="100" spans="2:8" ht="13.5" thickBot="1">
      <c r="B100" s="41"/>
      <c r="C100" s="41"/>
      <c r="D100" s="42"/>
      <c r="E100" s="41"/>
      <c r="F100" s="43"/>
      <c r="G100" s="44"/>
      <c r="H100" s="42"/>
    </row>
    <row r="102" spans="6:8" ht="15" customHeight="1">
      <c r="F102" s="184" t="s">
        <v>177</v>
      </c>
      <c r="G102" s="184"/>
      <c r="H102" s="37">
        <f>SUM(H10:H101)</f>
        <v>2564</v>
      </c>
    </row>
    <row r="103" spans="6:8" ht="15" customHeight="1">
      <c r="F103" s="184" t="s">
        <v>178</v>
      </c>
      <c r="G103" s="184"/>
      <c r="H103" s="37">
        <f>H102*0.22</f>
        <v>564.08</v>
      </c>
    </row>
    <row r="104" spans="6:8" ht="15" customHeight="1">
      <c r="F104" s="184" t="s">
        <v>179</v>
      </c>
      <c r="G104" s="184"/>
      <c r="H104" s="37">
        <f>H102*1.22</f>
        <v>3128.08</v>
      </c>
    </row>
  </sheetData>
  <sheetProtection password="D079" sheet="1"/>
  <mergeCells count="7">
    <mergeCell ref="F104:G104"/>
    <mergeCell ref="B1:H1"/>
    <mergeCell ref="B2:H2"/>
    <mergeCell ref="B3:H3"/>
    <mergeCell ref="C7:H7"/>
    <mergeCell ref="F102:G102"/>
    <mergeCell ref="F103:G103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L101"/>
  <sheetViews>
    <sheetView zoomScalePageLayoutView="0" workbookViewId="0" topLeftCell="A1">
      <pane ySplit="5" topLeftCell="A24" activePane="bottomLeft" state="frozen"/>
      <selection pane="topLeft" activeCell="A1" sqref="A1"/>
      <selection pane="bottomLeft" activeCell="G33" sqref="G33"/>
    </sheetView>
  </sheetViews>
  <sheetFormatPr defaultColWidth="9.140625" defaultRowHeight="12.75"/>
  <cols>
    <col min="1" max="1" width="9.140625" style="21" customWidth="1"/>
    <col min="2" max="2" width="8.7109375" style="32" customWidth="1"/>
    <col min="3" max="3" width="12.140625" style="32" customWidth="1"/>
    <col min="4" max="4" width="50.00390625" style="33" customWidth="1"/>
    <col min="5" max="5" width="7.57421875" style="32" customWidth="1"/>
    <col min="6" max="6" width="9.7109375" style="34" customWidth="1"/>
    <col min="7" max="7" width="16.8515625" style="1" customWidth="1"/>
    <col min="8" max="8" width="16.28125" style="33" customWidth="1"/>
    <col min="9" max="13" width="0" style="21" hidden="1" customWidth="1"/>
    <col min="14" max="16384" width="9.140625" style="21" customWidth="1"/>
  </cols>
  <sheetData>
    <row r="1" spans="2:8" ht="19.5" customHeight="1">
      <c r="B1" s="185" t="s">
        <v>172</v>
      </c>
      <c r="C1" s="185"/>
      <c r="D1" s="185"/>
      <c r="E1" s="185"/>
      <c r="F1" s="185"/>
      <c r="G1" s="185"/>
      <c r="H1" s="185"/>
    </row>
    <row r="2" spans="2:8" ht="19.5" customHeight="1">
      <c r="B2" s="185" t="s">
        <v>173</v>
      </c>
      <c r="C2" s="185"/>
      <c r="D2" s="185"/>
      <c r="E2" s="185"/>
      <c r="F2" s="185"/>
      <c r="G2" s="185"/>
      <c r="H2" s="185"/>
    </row>
    <row r="3" spans="2:8" ht="19.5" customHeight="1">
      <c r="B3" s="185" t="s">
        <v>174</v>
      </c>
      <c r="C3" s="185"/>
      <c r="D3" s="185"/>
      <c r="E3" s="185"/>
      <c r="F3" s="185"/>
      <c r="G3" s="185"/>
      <c r="H3" s="185"/>
    </row>
    <row r="4" spans="2:8" s="22" customFormat="1" ht="18">
      <c r="B4" s="23"/>
      <c r="C4" s="23"/>
      <c r="D4" s="24"/>
      <c r="E4" s="23"/>
      <c r="F4" s="25"/>
      <c r="G4" s="26"/>
      <c r="H4" s="24"/>
    </row>
    <row r="5" spans="2:8" s="27" customFormat="1" ht="15.75" thickBot="1">
      <c r="B5" s="28" t="s">
        <v>4</v>
      </c>
      <c r="C5" s="28" t="s">
        <v>2</v>
      </c>
      <c r="D5" s="29" t="s">
        <v>1</v>
      </c>
      <c r="E5" s="28" t="s">
        <v>3</v>
      </c>
      <c r="F5" s="30" t="s">
        <v>0</v>
      </c>
      <c r="G5" s="31" t="s">
        <v>171</v>
      </c>
      <c r="H5" s="29" t="s">
        <v>170</v>
      </c>
    </row>
    <row r="6" ht="12.75">
      <c r="I6" s="21">
        <v>27251</v>
      </c>
    </row>
    <row r="7" spans="3:8" ht="12.75">
      <c r="C7" s="186" t="s">
        <v>175</v>
      </c>
      <c r="D7" s="187"/>
      <c r="E7" s="187"/>
      <c r="F7" s="187"/>
      <c r="G7" s="187"/>
      <c r="H7" s="187"/>
    </row>
    <row r="9" spans="2:9" ht="12.75">
      <c r="B9" s="32" t="s">
        <v>5</v>
      </c>
      <c r="D9" s="32"/>
      <c r="I9" s="21">
        <v>27252</v>
      </c>
    </row>
    <row r="10" spans="2:9" ht="12.75">
      <c r="B10" s="32" t="s">
        <v>6</v>
      </c>
      <c r="D10" s="32"/>
      <c r="I10" s="21">
        <v>27253</v>
      </c>
    </row>
    <row r="11" spans="2:12" ht="25.5">
      <c r="B11" s="36" t="s">
        <v>159</v>
      </c>
      <c r="C11" s="32" t="s">
        <v>7</v>
      </c>
      <c r="D11" s="33" t="s">
        <v>9</v>
      </c>
      <c r="E11" s="35" t="s">
        <v>8</v>
      </c>
      <c r="F11" s="34">
        <v>0.09000000000000001</v>
      </c>
      <c r="H11" s="37">
        <f>F11*G11</f>
        <v>0</v>
      </c>
      <c r="I11" s="21">
        <v>77103</v>
      </c>
      <c r="J11" s="21">
        <v>27253</v>
      </c>
      <c r="L11" s="21">
        <v>4926</v>
      </c>
    </row>
    <row r="12" spans="2:12" ht="25.5">
      <c r="B12" s="36" t="s">
        <v>160</v>
      </c>
      <c r="C12" s="32" t="s">
        <v>10</v>
      </c>
      <c r="D12" s="33" t="s">
        <v>12</v>
      </c>
      <c r="E12" s="35" t="s">
        <v>11</v>
      </c>
      <c r="F12" s="34">
        <v>5</v>
      </c>
      <c r="H12" s="37">
        <f>F12*G12</f>
        <v>0</v>
      </c>
      <c r="I12" s="21">
        <v>77104</v>
      </c>
      <c r="J12" s="21">
        <v>27253</v>
      </c>
      <c r="L12" s="21">
        <v>4936</v>
      </c>
    </row>
    <row r="13" spans="2:9" ht="12.75">
      <c r="B13" s="32" t="s">
        <v>13</v>
      </c>
      <c r="E13" s="35"/>
      <c r="H13" s="37"/>
      <c r="I13" s="21">
        <v>27254</v>
      </c>
    </row>
    <row r="14" spans="3:12" ht="18.75" customHeight="1">
      <c r="C14" s="32" t="s">
        <v>28</v>
      </c>
      <c r="D14" s="33" t="s">
        <v>29</v>
      </c>
      <c r="E14" s="35" t="s">
        <v>15</v>
      </c>
      <c r="F14" s="34">
        <v>1378</v>
      </c>
      <c r="H14" s="37">
        <f>F14*G14</f>
        <v>0</v>
      </c>
      <c r="I14" s="21">
        <v>77105</v>
      </c>
      <c r="J14" s="21">
        <v>27254</v>
      </c>
      <c r="L14" s="21">
        <v>4962</v>
      </c>
    </row>
    <row r="15" spans="2:12" ht="12.75">
      <c r="B15" s="32" t="s">
        <v>38</v>
      </c>
      <c r="E15" s="35"/>
      <c r="H15" s="37"/>
      <c r="I15" s="21">
        <v>77106</v>
      </c>
      <c r="J15" s="21">
        <v>27254</v>
      </c>
      <c r="L15" s="21">
        <v>4969</v>
      </c>
    </row>
    <row r="16" spans="2:12" ht="12.75">
      <c r="B16" s="32" t="s">
        <v>180</v>
      </c>
      <c r="E16" s="35"/>
      <c r="H16" s="37"/>
      <c r="I16" s="21">
        <v>77107</v>
      </c>
      <c r="J16" s="21">
        <v>27254</v>
      </c>
      <c r="L16" s="21">
        <v>4970</v>
      </c>
    </row>
    <row r="17" spans="2:12" ht="25.5">
      <c r="B17" s="36" t="s">
        <v>159</v>
      </c>
      <c r="C17" s="32" t="s">
        <v>55</v>
      </c>
      <c r="D17" s="33" t="s">
        <v>56</v>
      </c>
      <c r="E17" s="35" t="s">
        <v>15</v>
      </c>
      <c r="F17" s="34">
        <v>476</v>
      </c>
      <c r="H17" s="37">
        <f>F17*G17</f>
        <v>0</v>
      </c>
      <c r="I17" s="21">
        <v>77108</v>
      </c>
      <c r="J17" s="21">
        <v>27254</v>
      </c>
      <c r="L17" s="21">
        <v>4974</v>
      </c>
    </row>
    <row r="18" spans="2:12" ht="12.75">
      <c r="B18" s="32" t="s">
        <v>181</v>
      </c>
      <c r="E18" s="35"/>
      <c r="H18" s="37"/>
      <c r="I18" s="21">
        <v>77109</v>
      </c>
      <c r="J18" s="21">
        <v>27254</v>
      </c>
      <c r="L18" s="21">
        <v>4975</v>
      </c>
    </row>
    <row r="19" spans="2:12" ht="12.75">
      <c r="B19" s="36" t="s">
        <v>159</v>
      </c>
      <c r="C19" s="32" t="s">
        <v>76</v>
      </c>
      <c r="D19" s="33" t="s">
        <v>78</v>
      </c>
      <c r="E19" s="35" t="s">
        <v>77</v>
      </c>
      <c r="F19" s="34">
        <v>108</v>
      </c>
      <c r="H19" s="37">
        <f>F19*G19</f>
        <v>0</v>
      </c>
      <c r="I19" s="21">
        <v>77110</v>
      </c>
      <c r="J19" s="21">
        <v>27254</v>
      </c>
      <c r="L19" s="21">
        <v>4990</v>
      </c>
    </row>
    <row r="20" spans="2:12" ht="12.75">
      <c r="B20" s="32" t="s">
        <v>81</v>
      </c>
      <c r="E20" s="35"/>
      <c r="H20" s="37"/>
      <c r="I20" s="21">
        <v>77113</v>
      </c>
      <c r="J20" s="21">
        <v>27254</v>
      </c>
      <c r="L20" s="21">
        <v>5035</v>
      </c>
    </row>
    <row r="21" spans="2:12" ht="12.75">
      <c r="B21" s="32" t="s">
        <v>82</v>
      </c>
      <c r="E21" s="35"/>
      <c r="H21" s="37"/>
      <c r="I21" s="21">
        <v>77114</v>
      </c>
      <c r="J21" s="21">
        <v>27254</v>
      </c>
      <c r="L21" s="21">
        <v>5060</v>
      </c>
    </row>
    <row r="22" spans="2:12" ht="25.5">
      <c r="B22" s="36" t="s">
        <v>159</v>
      </c>
      <c r="C22" s="32" t="s">
        <v>83</v>
      </c>
      <c r="D22" s="33" t="s">
        <v>84</v>
      </c>
      <c r="E22" s="35" t="s">
        <v>41</v>
      </c>
      <c r="F22" s="34">
        <v>28</v>
      </c>
      <c r="H22" s="37">
        <f>F22*G22</f>
        <v>0</v>
      </c>
      <c r="I22" s="21">
        <v>77115</v>
      </c>
      <c r="J22" s="21">
        <v>27254</v>
      </c>
      <c r="L22" s="21">
        <v>31195</v>
      </c>
    </row>
    <row r="23" spans="2:12" ht="25.5">
      <c r="B23" s="36" t="s">
        <v>160</v>
      </c>
      <c r="C23" s="32" t="s">
        <v>85</v>
      </c>
      <c r="D23" s="33" t="s">
        <v>86</v>
      </c>
      <c r="E23" s="35" t="s">
        <v>15</v>
      </c>
      <c r="F23" s="34">
        <v>483</v>
      </c>
      <c r="H23" s="37">
        <f>F23*G23</f>
        <v>0</v>
      </c>
      <c r="I23" s="21">
        <v>77116</v>
      </c>
      <c r="J23" s="21">
        <v>27254</v>
      </c>
      <c r="L23" s="21">
        <v>5075</v>
      </c>
    </row>
    <row r="24" spans="2:12" ht="12.75">
      <c r="B24" s="32" t="s">
        <v>87</v>
      </c>
      <c r="E24" s="35"/>
      <c r="H24" s="37"/>
      <c r="I24" s="21">
        <v>77117</v>
      </c>
      <c r="J24" s="21">
        <v>27254</v>
      </c>
      <c r="L24" s="21">
        <v>5093</v>
      </c>
    </row>
    <row r="25" spans="2:9" ht="25.5">
      <c r="B25" s="36" t="s">
        <v>159</v>
      </c>
      <c r="C25" s="32" t="s">
        <v>88</v>
      </c>
      <c r="D25" s="33" t="s">
        <v>89</v>
      </c>
      <c r="E25" s="35" t="s">
        <v>15</v>
      </c>
      <c r="F25" s="34">
        <v>478</v>
      </c>
      <c r="H25" s="37">
        <f>F25*G25</f>
        <v>0</v>
      </c>
      <c r="I25" s="21">
        <v>27255</v>
      </c>
    </row>
    <row r="26" spans="2:9" ht="12.75">
      <c r="B26" s="32" t="s">
        <v>182</v>
      </c>
      <c r="E26" s="35"/>
      <c r="H26" s="37"/>
      <c r="I26" s="21">
        <v>27256</v>
      </c>
    </row>
    <row r="27" spans="2:12" ht="12.75">
      <c r="B27" s="36" t="s">
        <v>159</v>
      </c>
      <c r="C27" s="32" t="s">
        <v>100</v>
      </c>
      <c r="D27" s="33" t="s">
        <v>101</v>
      </c>
      <c r="E27" s="35" t="s">
        <v>41</v>
      </c>
      <c r="F27" s="34">
        <v>11</v>
      </c>
      <c r="H27" s="37">
        <f>F27*G27</f>
        <v>0</v>
      </c>
      <c r="I27" s="21">
        <v>77119</v>
      </c>
      <c r="J27" s="21">
        <v>27256</v>
      </c>
      <c r="L27" s="21">
        <v>5634</v>
      </c>
    </row>
    <row r="28" spans="2:12" ht="12.75">
      <c r="B28" s="32" t="s">
        <v>104</v>
      </c>
      <c r="E28" s="35"/>
      <c r="H28" s="37"/>
      <c r="I28" s="21">
        <v>77120</v>
      </c>
      <c r="J28" s="21">
        <v>27256</v>
      </c>
      <c r="L28" s="21">
        <v>5636</v>
      </c>
    </row>
    <row r="29" spans="2:12" ht="12.75">
      <c r="B29" s="32" t="s">
        <v>105</v>
      </c>
      <c r="E29" s="35"/>
      <c r="H29" s="37"/>
      <c r="I29" s="21">
        <v>77121</v>
      </c>
      <c r="J29" s="21">
        <v>27256</v>
      </c>
      <c r="L29" s="21">
        <v>5644</v>
      </c>
    </row>
    <row r="30" spans="2:12" ht="12.75">
      <c r="B30" s="36" t="s">
        <v>159</v>
      </c>
      <c r="C30" s="32" t="s">
        <v>106</v>
      </c>
      <c r="D30" s="33" t="s">
        <v>107</v>
      </c>
      <c r="E30" s="35" t="s">
        <v>26</v>
      </c>
      <c r="F30" s="34">
        <v>40</v>
      </c>
      <c r="H30" s="37">
        <f>F30*G30</f>
        <v>0</v>
      </c>
      <c r="I30" s="21">
        <v>77122</v>
      </c>
      <c r="J30" s="21">
        <v>27256</v>
      </c>
      <c r="K30" s="21">
        <v>77121</v>
      </c>
      <c r="L30" s="21">
        <v>5655</v>
      </c>
    </row>
    <row r="31" spans="2:12" ht="12.75">
      <c r="B31" s="32" t="s">
        <v>183</v>
      </c>
      <c r="E31" s="35"/>
      <c r="H31" s="37"/>
      <c r="I31" s="21">
        <v>77123</v>
      </c>
      <c r="J31" s="21">
        <v>27256</v>
      </c>
      <c r="L31" s="21">
        <v>5659</v>
      </c>
    </row>
    <row r="32" spans="2:12" ht="12.75">
      <c r="B32" s="32" t="s">
        <v>184</v>
      </c>
      <c r="E32" s="35"/>
      <c r="H32" s="37"/>
      <c r="I32" s="21">
        <v>77124</v>
      </c>
      <c r="J32" s="21">
        <v>27256</v>
      </c>
      <c r="L32" s="21">
        <v>5666</v>
      </c>
    </row>
    <row r="33" spans="2:12" ht="63.75">
      <c r="B33" s="38" t="s">
        <v>159</v>
      </c>
      <c r="C33" s="39" t="s">
        <v>149</v>
      </c>
      <c r="D33" s="33" t="s">
        <v>151</v>
      </c>
      <c r="E33" s="35" t="s">
        <v>150</v>
      </c>
      <c r="F33" s="34">
        <v>6</v>
      </c>
      <c r="G33" s="45">
        <v>42</v>
      </c>
      <c r="H33" s="37">
        <f>F33*G33</f>
        <v>252</v>
      </c>
      <c r="I33" s="21">
        <v>77125</v>
      </c>
      <c r="J33" s="21">
        <v>27256</v>
      </c>
      <c r="L33" s="21">
        <v>5688</v>
      </c>
    </row>
    <row r="34" spans="2:9" ht="12.75">
      <c r="B34" s="39"/>
      <c r="C34" s="39"/>
      <c r="H34" s="37"/>
      <c r="I34" s="21">
        <v>27257</v>
      </c>
    </row>
    <row r="35" spans="2:12" ht="13.5" thickBot="1">
      <c r="B35" s="41"/>
      <c r="C35" s="41"/>
      <c r="D35" s="42"/>
      <c r="E35" s="41"/>
      <c r="F35" s="43"/>
      <c r="G35" s="44"/>
      <c r="H35" s="42"/>
      <c r="I35" s="21">
        <v>77126</v>
      </c>
      <c r="J35" s="21">
        <v>27257</v>
      </c>
      <c r="L35" s="21">
        <v>5916</v>
      </c>
    </row>
    <row r="36" ht="12.75">
      <c r="I36" s="21">
        <v>27261</v>
      </c>
    </row>
    <row r="37" spans="6:12" ht="15" customHeight="1">
      <c r="F37" s="188" t="s">
        <v>177</v>
      </c>
      <c r="G37" s="188"/>
      <c r="H37" s="46">
        <f>SUM(H10:H36)</f>
        <v>252</v>
      </c>
      <c r="I37" s="21">
        <v>77136</v>
      </c>
      <c r="J37" s="21">
        <v>27261</v>
      </c>
      <c r="L37" s="21">
        <v>6019</v>
      </c>
    </row>
    <row r="38" spans="6:9" ht="15" customHeight="1">
      <c r="F38" s="188" t="s">
        <v>178</v>
      </c>
      <c r="G38" s="188"/>
      <c r="H38" s="46">
        <f>H37*0.22</f>
        <v>55.44</v>
      </c>
      <c r="I38" s="21">
        <v>27258</v>
      </c>
    </row>
    <row r="39" spans="6:12" ht="15" customHeight="1">
      <c r="F39" s="188" t="s">
        <v>179</v>
      </c>
      <c r="G39" s="188"/>
      <c r="H39" s="46">
        <f>H37*1.22</f>
        <v>307.44</v>
      </c>
      <c r="I39" s="21">
        <v>77127</v>
      </c>
      <c r="J39" s="21">
        <v>27258</v>
      </c>
      <c r="L39" s="21">
        <v>6187</v>
      </c>
    </row>
    <row r="40" spans="2:12" ht="12.75">
      <c r="B40" s="38"/>
      <c r="C40" s="39"/>
      <c r="H40" s="37"/>
      <c r="I40" s="21">
        <v>77128</v>
      </c>
      <c r="J40" s="21">
        <v>27258</v>
      </c>
      <c r="L40" s="21">
        <v>31196</v>
      </c>
    </row>
    <row r="41" spans="2:12" ht="12.75">
      <c r="B41" s="38"/>
      <c r="C41" s="39"/>
      <c r="H41" s="37"/>
      <c r="I41" s="21">
        <v>77129</v>
      </c>
      <c r="J41" s="21">
        <v>27258</v>
      </c>
      <c r="L41" s="21">
        <v>6122</v>
      </c>
    </row>
    <row r="42" spans="2:12" ht="12.75">
      <c r="B42" s="38"/>
      <c r="C42" s="39"/>
      <c r="H42" s="37"/>
      <c r="I42" s="21">
        <v>77130</v>
      </c>
      <c r="J42" s="21">
        <v>27258</v>
      </c>
      <c r="L42" s="21">
        <v>31197</v>
      </c>
    </row>
    <row r="43" spans="8:9" ht="12.75">
      <c r="H43" s="37"/>
      <c r="I43" s="21">
        <v>27259</v>
      </c>
    </row>
    <row r="44" spans="2:12" ht="12.75">
      <c r="B44" s="36"/>
      <c r="H44" s="37"/>
      <c r="I44" s="21">
        <v>77131</v>
      </c>
      <c r="J44" s="21">
        <v>27259</v>
      </c>
      <c r="L44" s="21">
        <v>6255</v>
      </c>
    </row>
    <row r="45" spans="8:9" ht="12.75">
      <c r="H45" s="37"/>
      <c r="I45" s="21">
        <v>27260</v>
      </c>
    </row>
    <row r="46" spans="2:12" ht="12.75">
      <c r="B46" s="36"/>
      <c r="H46" s="37"/>
      <c r="I46" s="21">
        <v>77132</v>
      </c>
      <c r="J46" s="21">
        <v>27260</v>
      </c>
      <c r="L46" s="21">
        <v>6606</v>
      </c>
    </row>
    <row r="47" spans="2:12" ht="12.75">
      <c r="B47" s="36"/>
      <c r="H47" s="37"/>
      <c r="I47" s="21">
        <v>77133</v>
      </c>
      <c r="J47" s="21">
        <v>27260</v>
      </c>
      <c r="L47" s="21">
        <v>6608</v>
      </c>
    </row>
    <row r="48" spans="2:12" ht="12.75">
      <c r="B48" s="36"/>
      <c r="H48" s="37"/>
      <c r="I48" s="21">
        <v>77134</v>
      </c>
      <c r="J48" s="21">
        <v>27260</v>
      </c>
      <c r="L48" s="21">
        <v>6618</v>
      </c>
    </row>
    <row r="49" spans="2:12" ht="12.75">
      <c r="B49" s="36"/>
      <c r="H49" s="37"/>
      <c r="I49" s="21">
        <v>77135</v>
      </c>
      <c r="J49" s="21">
        <v>27260</v>
      </c>
      <c r="L49" s="21">
        <v>6619</v>
      </c>
    </row>
    <row r="50" spans="8:9" ht="12.75">
      <c r="H50" s="37"/>
      <c r="I50" s="21">
        <v>27262</v>
      </c>
    </row>
    <row r="51" spans="8:9" ht="12.75">
      <c r="H51" s="37"/>
      <c r="I51" s="21">
        <v>27263</v>
      </c>
    </row>
    <row r="52" spans="2:12" ht="12.75">
      <c r="B52" s="38"/>
      <c r="C52" s="39"/>
      <c r="H52" s="37"/>
      <c r="I52" s="21">
        <v>77137</v>
      </c>
      <c r="J52" s="21">
        <v>27263</v>
      </c>
      <c r="L52" s="21">
        <v>6637</v>
      </c>
    </row>
    <row r="53" spans="2:12" ht="12.75">
      <c r="B53" s="38"/>
      <c r="C53" s="39"/>
      <c r="H53" s="37"/>
      <c r="I53" s="21">
        <v>77138</v>
      </c>
      <c r="J53" s="21">
        <v>27263</v>
      </c>
      <c r="L53" s="21">
        <v>23605</v>
      </c>
    </row>
    <row r="54" spans="2:9" ht="12.75">
      <c r="B54" s="39"/>
      <c r="C54" s="39"/>
      <c r="H54" s="37"/>
      <c r="I54" s="21">
        <v>27264</v>
      </c>
    </row>
    <row r="55" spans="2:12" ht="12.75">
      <c r="B55" s="38"/>
      <c r="C55" s="39"/>
      <c r="H55" s="37"/>
      <c r="I55" s="21">
        <v>77139</v>
      </c>
      <c r="J55" s="21">
        <v>27264</v>
      </c>
      <c r="L55" s="21">
        <v>23776</v>
      </c>
    </row>
    <row r="56" spans="2:12" ht="12.75">
      <c r="B56" s="38"/>
      <c r="C56" s="39"/>
      <c r="H56" s="37"/>
      <c r="I56" s="21">
        <v>77140</v>
      </c>
      <c r="J56" s="21">
        <v>27264</v>
      </c>
      <c r="L56" s="21">
        <v>31198</v>
      </c>
    </row>
    <row r="57" spans="2:12" ht="12.75">
      <c r="B57" s="38"/>
      <c r="C57" s="39"/>
      <c r="H57" s="37"/>
      <c r="I57" s="21">
        <v>77141</v>
      </c>
      <c r="J57" s="21">
        <v>27264</v>
      </c>
      <c r="L57" s="21">
        <v>31199</v>
      </c>
    </row>
    <row r="58" spans="2:9" ht="12.75">
      <c r="B58" s="39"/>
      <c r="C58" s="39"/>
      <c r="H58" s="37"/>
      <c r="I58" s="21">
        <v>27265</v>
      </c>
    </row>
    <row r="59" spans="2:12" ht="12.75">
      <c r="B59" s="38"/>
      <c r="C59" s="39"/>
      <c r="H59" s="37"/>
      <c r="I59" s="21">
        <v>77142</v>
      </c>
      <c r="J59" s="21">
        <v>27265</v>
      </c>
      <c r="L59" s="21">
        <v>7359</v>
      </c>
    </row>
    <row r="60" spans="2:12" ht="12.75">
      <c r="B60" s="38"/>
      <c r="C60" s="39"/>
      <c r="H60" s="37"/>
      <c r="I60" s="21">
        <v>77143</v>
      </c>
      <c r="J60" s="21">
        <v>27265</v>
      </c>
      <c r="L60" s="21">
        <v>7376</v>
      </c>
    </row>
    <row r="61" spans="2:12" ht="12.75">
      <c r="B61" s="38"/>
      <c r="C61" s="39"/>
      <c r="H61" s="37"/>
      <c r="I61" s="21">
        <v>77144</v>
      </c>
      <c r="J61" s="21">
        <v>27265</v>
      </c>
      <c r="L61" s="21">
        <v>31200</v>
      </c>
    </row>
    <row r="62" spans="2:9" ht="12.75">
      <c r="B62" s="39"/>
      <c r="C62" s="39"/>
      <c r="H62" s="37"/>
      <c r="I62" s="21">
        <v>27266</v>
      </c>
    </row>
    <row r="63" spans="2:12" ht="12.75">
      <c r="B63" s="38"/>
      <c r="C63" s="39"/>
      <c r="H63" s="37"/>
      <c r="I63" s="21">
        <v>77145</v>
      </c>
      <c r="J63" s="21">
        <v>27266</v>
      </c>
      <c r="L63" s="21">
        <v>7438</v>
      </c>
    </row>
    <row r="64" spans="2:12" ht="12.75">
      <c r="B64" s="38"/>
      <c r="C64" s="39"/>
      <c r="H64" s="37"/>
      <c r="I64" s="21">
        <v>77146</v>
      </c>
      <c r="J64" s="21">
        <v>27266</v>
      </c>
      <c r="L64" s="21">
        <v>7439</v>
      </c>
    </row>
    <row r="65" spans="2:9" ht="12.75">
      <c r="B65" s="39"/>
      <c r="C65" s="39"/>
      <c r="H65" s="37"/>
      <c r="I65" s="21">
        <v>27272</v>
      </c>
    </row>
    <row r="66" spans="2:9" ht="12.75">
      <c r="B66" s="39"/>
      <c r="C66" s="39"/>
      <c r="H66" s="37"/>
      <c r="I66" s="21">
        <v>27273</v>
      </c>
    </row>
    <row r="67" spans="2:12" ht="12.75">
      <c r="B67" s="38"/>
      <c r="C67" s="39"/>
      <c r="H67" s="37"/>
      <c r="I67" s="21">
        <v>77155</v>
      </c>
      <c r="J67" s="21">
        <v>27273</v>
      </c>
      <c r="L67" s="21">
        <v>31203</v>
      </c>
    </row>
    <row r="68" spans="2:12" ht="12.75">
      <c r="B68" s="38"/>
      <c r="C68" s="39"/>
      <c r="H68" s="37"/>
      <c r="I68" s="21">
        <v>77156</v>
      </c>
      <c r="J68" s="21">
        <v>27273</v>
      </c>
      <c r="L68" s="21">
        <v>7470</v>
      </c>
    </row>
    <row r="69" spans="2:9" ht="12.75">
      <c r="B69" s="39"/>
      <c r="C69" s="39"/>
      <c r="H69" s="37"/>
      <c r="I69" s="21">
        <v>27274</v>
      </c>
    </row>
    <row r="70" spans="2:12" ht="12.75">
      <c r="B70" s="38"/>
      <c r="C70" s="39"/>
      <c r="H70" s="37"/>
      <c r="I70" s="21">
        <v>77157</v>
      </c>
      <c r="J70" s="21">
        <v>27274</v>
      </c>
      <c r="L70" s="21">
        <v>7627</v>
      </c>
    </row>
    <row r="71" spans="2:9" ht="12.75">
      <c r="B71" s="39"/>
      <c r="C71" s="39"/>
      <c r="H71" s="37"/>
      <c r="I71" s="21">
        <v>27275</v>
      </c>
    </row>
    <row r="72" spans="2:12" ht="12.75">
      <c r="B72" s="38"/>
      <c r="C72" s="39"/>
      <c r="D72" s="40"/>
      <c r="H72" s="37"/>
      <c r="I72" s="21">
        <v>77158</v>
      </c>
      <c r="J72" s="21">
        <v>27275</v>
      </c>
      <c r="L72" s="21">
        <v>7941</v>
      </c>
    </row>
    <row r="73" spans="8:9" ht="12.75">
      <c r="H73" s="37"/>
      <c r="I73" s="21">
        <v>27276</v>
      </c>
    </row>
    <row r="74" spans="2:12" ht="12.75">
      <c r="B74" s="38"/>
      <c r="C74" s="39"/>
      <c r="H74" s="37"/>
      <c r="I74" s="21">
        <v>77159</v>
      </c>
      <c r="J74" s="21">
        <v>27276</v>
      </c>
      <c r="L74" s="21">
        <v>8183</v>
      </c>
    </row>
    <row r="75" spans="2:12" ht="12.75">
      <c r="B75" s="38"/>
      <c r="C75" s="39"/>
      <c r="D75" s="40"/>
      <c r="H75" s="37"/>
      <c r="I75" s="21">
        <v>77160</v>
      </c>
      <c r="J75" s="21">
        <v>27276</v>
      </c>
      <c r="L75" s="21">
        <v>8389</v>
      </c>
    </row>
    <row r="76" spans="2:12" ht="12.75">
      <c r="B76" s="38"/>
      <c r="C76" s="39"/>
      <c r="H76" s="37"/>
      <c r="I76" s="21">
        <v>77161</v>
      </c>
      <c r="J76" s="21">
        <v>27276</v>
      </c>
      <c r="L76" s="21">
        <v>8455</v>
      </c>
    </row>
    <row r="77" spans="2:12" ht="12.75">
      <c r="B77" s="38"/>
      <c r="C77" s="39"/>
      <c r="H77" s="37"/>
      <c r="I77" s="21">
        <v>77162</v>
      </c>
      <c r="J77" s="21">
        <v>27276</v>
      </c>
      <c r="L77" s="21">
        <v>31204</v>
      </c>
    </row>
    <row r="78" spans="8:9" ht="12.75">
      <c r="H78" s="37"/>
      <c r="I78" s="21">
        <v>27277</v>
      </c>
    </row>
    <row r="79" spans="2:12" ht="12.75">
      <c r="B79" s="38"/>
      <c r="C79" s="39"/>
      <c r="H79" s="37"/>
      <c r="I79" s="21">
        <v>77163</v>
      </c>
      <c r="J79" s="21">
        <v>27277</v>
      </c>
      <c r="L79" s="21">
        <v>8491</v>
      </c>
    </row>
    <row r="80" spans="2:12" ht="12.75">
      <c r="B80" s="38"/>
      <c r="C80" s="39"/>
      <c r="H80" s="37"/>
      <c r="I80" s="21">
        <v>77164</v>
      </c>
      <c r="J80" s="21">
        <v>27277</v>
      </c>
      <c r="L80" s="21">
        <v>8555</v>
      </c>
    </row>
    <row r="81" spans="2:12" ht="12.75">
      <c r="B81" s="38"/>
      <c r="C81" s="39"/>
      <c r="H81" s="37"/>
      <c r="I81" s="21">
        <v>77168</v>
      </c>
      <c r="J81" s="21">
        <v>27277</v>
      </c>
      <c r="L81" s="21">
        <v>8501</v>
      </c>
    </row>
    <row r="82" spans="8:9" ht="12.75">
      <c r="H82" s="37"/>
      <c r="I82" s="21">
        <v>27269</v>
      </c>
    </row>
    <row r="83" spans="8:9" ht="12.75">
      <c r="H83" s="37"/>
      <c r="I83" s="21">
        <v>27270</v>
      </c>
    </row>
    <row r="84" spans="2:12" ht="12.75">
      <c r="B84" s="38"/>
      <c r="C84" s="39"/>
      <c r="H84" s="37"/>
      <c r="I84" s="21">
        <v>77150</v>
      </c>
      <c r="J84" s="21">
        <v>27270</v>
      </c>
      <c r="L84" s="21">
        <v>10610</v>
      </c>
    </row>
    <row r="85" spans="2:12" ht="12.75">
      <c r="B85" s="38"/>
      <c r="C85" s="39"/>
      <c r="H85" s="37"/>
      <c r="I85" s="21">
        <v>77151</v>
      </c>
      <c r="J85" s="21">
        <v>27270</v>
      </c>
      <c r="L85" s="21">
        <v>10645</v>
      </c>
    </row>
    <row r="86" spans="2:12" ht="12.75">
      <c r="B86" s="38"/>
      <c r="C86" s="39"/>
      <c r="H86" s="37"/>
      <c r="I86" s="21">
        <v>77169</v>
      </c>
      <c r="J86" s="21">
        <v>27270</v>
      </c>
      <c r="L86" s="21">
        <v>10647</v>
      </c>
    </row>
    <row r="87" spans="2:12" ht="17.25" customHeight="1">
      <c r="B87" s="38"/>
      <c r="C87" s="39"/>
      <c r="H87" s="37"/>
      <c r="I87" s="21">
        <v>77152</v>
      </c>
      <c r="J87" s="21">
        <v>27270</v>
      </c>
      <c r="L87" s="21">
        <v>31202</v>
      </c>
    </row>
    <row r="88" spans="2:12" ht="26.25" customHeight="1">
      <c r="B88" s="38"/>
      <c r="C88" s="39"/>
      <c r="H88" s="37"/>
      <c r="I88" s="21">
        <v>77170</v>
      </c>
      <c r="J88" s="21">
        <v>27270</v>
      </c>
      <c r="L88" s="21">
        <v>10724</v>
      </c>
    </row>
    <row r="89" spans="8:9" ht="12.75">
      <c r="H89" s="37"/>
      <c r="I89" s="21">
        <v>27271</v>
      </c>
    </row>
    <row r="90" spans="2:12" ht="12.75">
      <c r="B90" s="38"/>
      <c r="C90" s="39"/>
      <c r="H90" s="37"/>
      <c r="I90" s="21">
        <v>77153</v>
      </c>
      <c r="J90" s="21">
        <v>27271</v>
      </c>
      <c r="L90" s="21">
        <v>10834</v>
      </c>
    </row>
    <row r="91" spans="2:12" ht="12.75">
      <c r="B91" s="38"/>
      <c r="C91" s="39"/>
      <c r="H91" s="37"/>
      <c r="I91" s="21">
        <v>77154</v>
      </c>
      <c r="J91" s="21">
        <v>27271</v>
      </c>
      <c r="K91" s="21">
        <v>77153</v>
      </c>
      <c r="L91" s="21">
        <v>10908</v>
      </c>
    </row>
    <row r="92" spans="8:9" ht="12.75">
      <c r="H92" s="37"/>
      <c r="I92" s="21">
        <v>27267</v>
      </c>
    </row>
    <row r="93" spans="8:9" ht="12.75">
      <c r="H93" s="37"/>
      <c r="I93" s="21">
        <v>27268</v>
      </c>
    </row>
    <row r="94" spans="2:12" ht="12.75">
      <c r="B94" s="38"/>
      <c r="C94" s="39"/>
      <c r="H94" s="37"/>
      <c r="I94" s="21">
        <v>77147</v>
      </c>
      <c r="J94" s="21">
        <v>27268</v>
      </c>
      <c r="L94" s="21">
        <v>11839</v>
      </c>
    </row>
    <row r="95" spans="2:12" ht="12.75">
      <c r="B95" s="38"/>
      <c r="C95" s="39"/>
      <c r="H95" s="37"/>
      <c r="I95" s="21">
        <v>77148</v>
      </c>
      <c r="J95" s="21">
        <v>27268</v>
      </c>
      <c r="L95" s="21">
        <v>31201</v>
      </c>
    </row>
    <row r="96" spans="2:12" ht="12.75">
      <c r="B96" s="38"/>
      <c r="C96" s="39"/>
      <c r="H96" s="37"/>
      <c r="I96" s="21">
        <v>77149</v>
      </c>
      <c r="J96" s="21">
        <v>27268</v>
      </c>
      <c r="L96" s="21">
        <v>11848</v>
      </c>
    </row>
    <row r="97" spans="2:8" ht="13.5" thickBot="1">
      <c r="B97" s="41"/>
      <c r="C97" s="41"/>
      <c r="D97" s="42"/>
      <c r="E97" s="41"/>
      <c r="F97" s="43"/>
      <c r="G97" s="44"/>
      <c r="H97" s="42"/>
    </row>
    <row r="99" spans="6:8" ht="15" customHeight="1">
      <c r="F99" s="184" t="s">
        <v>177</v>
      </c>
      <c r="G99" s="184"/>
      <c r="H99" s="37">
        <f>SUM(H10:H98)</f>
        <v>866.8800000000001</v>
      </c>
    </row>
    <row r="100" spans="6:8" ht="15" customHeight="1">
      <c r="F100" s="184" t="s">
        <v>178</v>
      </c>
      <c r="G100" s="184"/>
      <c r="H100" s="37">
        <f>H99*0.22</f>
        <v>190.7136</v>
      </c>
    </row>
    <row r="101" spans="6:8" ht="15" customHeight="1">
      <c r="F101" s="184" t="s">
        <v>179</v>
      </c>
      <c r="G101" s="184"/>
      <c r="H101" s="37">
        <f>H99*1.22</f>
        <v>1057.5936000000002</v>
      </c>
    </row>
  </sheetData>
  <sheetProtection password="D079" sheet="1"/>
  <mergeCells count="10">
    <mergeCell ref="F101:G101"/>
    <mergeCell ref="F37:G37"/>
    <mergeCell ref="F38:G38"/>
    <mergeCell ref="F39:G39"/>
    <mergeCell ref="B1:H1"/>
    <mergeCell ref="B2:H2"/>
    <mergeCell ref="B3:H3"/>
    <mergeCell ref="C7:H7"/>
    <mergeCell ref="F99:G99"/>
    <mergeCell ref="F100:G100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89"/>
  <sheetViews>
    <sheetView zoomScale="75" zoomScaleNormal="75" zoomScalePageLayoutView="0" workbookViewId="0" topLeftCell="A1">
      <pane ySplit="4" topLeftCell="A65" activePane="bottomLeft" state="frozen"/>
      <selection pane="topLeft" activeCell="A1" sqref="A1"/>
      <selection pane="bottomLeft" activeCell="F75" sqref="F75"/>
    </sheetView>
  </sheetViews>
  <sheetFormatPr defaultColWidth="9.140625" defaultRowHeight="12.75"/>
  <cols>
    <col min="1" max="1" width="9.140625" style="21" customWidth="1"/>
    <col min="2" max="2" width="38.140625" style="21" customWidth="1"/>
    <col min="3" max="16384" width="9.140625" style="21" customWidth="1"/>
  </cols>
  <sheetData>
    <row r="1" spans="1:6" ht="12.75">
      <c r="A1" s="47"/>
      <c r="B1" s="48" t="s">
        <v>249</v>
      </c>
      <c r="C1" s="48"/>
      <c r="D1" s="49"/>
      <c r="E1" s="3"/>
      <c r="F1" s="3"/>
    </row>
    <row r="2" spans="1:6" ht="12.75">
      <c r="A2" s="50"/>
      <c r="B2" s="51"/>
      <c r="C2" s="51"/>
      <c r="D2" s="52"/>
      <c r="E2" s="4"/>
      <c r="F2" s="4"/>
    </row>
    <row r="3" spans="1:6" ht="12.75">
      <c r="A3" s="53"/>
      <c r="B3" s="53"/>
      <c r="C3" s="53"/>
      <c r="D3" s="54"/>
      <c r="E3" s="5"/>
      <c r="F3" s="5"/>
    </row>
    <row r="4" spans="1:6" ht="12.75">
      <c r="A4" s="55" t="s">
        <v>185</v>
      </c>
      <c r="B4" s="56" t="s">
        <v>186</v>
      </c>
      <c r="C4" s="56" t="s">
        <v>187</v>
      </c>
      <c r="D4" s="57" t="s">
        <v>188</v>
      </c>
      <c r="E4" s="6" t="s">
        <v>189</v>
      </c>
      <c r="F4" s="6" t="s">
        <v>190</v>
      </c>
    </row>
    <row r="5" spans="1:6" ht="18.75" customHeight="1">
      <c r="A5" s="58"/>
      <c r="B5" s="53"/>
      <c r="C5" s="53"/>
      <c r="D5" s="59"/>
      <c r="E5" s="7"/>
      <c r="F5" s="7"/>
    </row>
    <row r="6" spans="1:6" ht="12.75">
      <c r="A6" s="58"/>
      <c r="B6" s="53"/>
      <c r="C6" s="53"/>
      <c r="D6" s="59"/>
      <c r="E6" s="7"/>
      <c r="F6" s="7"/>
    </row>
    <row r="7" spans="1:6" ht="12.75">
      <c r="A7" s="60" t="s">
        <v>191</v>
      </c>
      <c r="B7" s="61" t="s">
        <v>192</v>
      </c>
      <c r="C7" s="62"/>
      <c r="D7" s="63"/>
      <c r="E7" s="6"/>
      <c r="F7" s="6"/>
    </row>
    <row r="8" spans="1:6" ht="12.75">
      <c r="A8" s="58"/>
      <c r="B8" s="53"/>
      <c r="C8" s="53"/>
      <c r="D8" s="59"/>
      <c r="E8" s="5"/>
      <c r="F8" s="8"/>
    </row>
    <row r="9" spans="1:6" ht="25.5">
      <c r="A9" s="58" t="s">
        <v>193</v>
      </c>
      <c r="B9" s="53" t="s">
        <v>194</v>
      </c>
      <c r="C9" s="64" t="s">
        <v>195</v>
      </c>
      <c r="D9" s="12">
        <v>200.3</v>
      </c>
      <c r="E9" s="8"/>
      <c r="F9" s="8">
        <f>D9*E9</f>
        <v>0</v>
      </c>
    </row>
    <row r="10" spans="1:6" ht="12.75">
      <c r="A10" s="58"/>
      <c r="B10" s="65"/>
      <c r="C10" s="65"/>
      <c r="D10" s="12"/>
      <c r="E10" s="8"/>
      <c r="F10" s="8"/>
    </row>
    <row r="11" spans="1:6" ht="12.75">
      <c r="A11" s="58" t="s">
        <v>196</v>
      </c>
      <c r="B11" s="53" t="s">
        <v>197</v>
      </c>
      <c r="C11" s="64" t="s">
        <v>198</v>
      </c>
      <c r="D11" s="12">
        <v>6</v>
      </c>
      <c r="E11" s="8"/>
      <c r="F11" s="8">
        <f>D11*E11</f>
        <v>0</v>
      </c>
    </row>
    <row r="12" spans="1:6" ht="12.75">
      <c r="A12" s="66"/>
      <c r="B12" s="67"/>
      <c r="C12" s="67"/>
      <c r="D12" s="12"/>
      <c r="E12" s="8"/>
      <c r="F12" s="8"/>
    </row>
    <row r="13" spans="1:6" ht="12.75">
      <c r="A13" s="68" t="s">
        <v>199</v>
      </c>
      <c r="B13" s="53" t="s">
        <v>200</v>
      </c>
      <c r="C13" s="67" t="s">
        <v>198</v>
      </c>
      <c r="D13" s="12">
        <v>6</v>
      </c>
      <c r="E13" s="8"/>
      <c r="F13" s="8">
        <f>D13*E13</f>
        <v>0</v>
      </c>
    </row>
    <row r="14" spans="1:6" ht="12.75">
      <c r="A14" s="68"/>
      <c r="B14" s="67"/>
      <c r="C14" s="67"/>
      <c r="D14" s="12"/>
      <c r="E14" s="8"/>
      <c r="F14" s="8"/>
    </row>
    <row r="15" spans="1:6" ht="76.5">
      <c r="A15" s="69" t="s">
        <v>201</v>
      </c>
      <c r="B15" s="70" t="s">
        <v>202</v>
      </c>
      <c r="C15" s="67" t="s">
        <v>198</v>
      </c>
      <c r="D15" s="54">
        <v>16</v>
      </c>
      <c r="E15" s="8"/>
      <c r="F15" s="8">
        <f>D15*E15</f>
        <v>0</v>
      </c>
    </row>
    <row r="16" spans="1:6" ht="12.75">
      <c r="A16" s="68"/>
      <c r="B16" s="67"/>
      <c r="C16" s="67"/>
      <c r="D16" s="54"/>
      <c r="E16" s="5"/>
      <c r="F16" s="5"/>
    </row>
    <row r="17" spans="1:7" ht="12.75">
      <c r="A17" s="71" t="s">
        <v>191</v>
      </c>
      <c r="B17" s="72" t="s">
        <v>204</v>
      </c>
      <c r="C17" s="72"/>
      <c r="D17" s="73"/>
      <c r="E17" s="9"/>
      <c r="F17" s="74"/>
      <c r="G17" s="74">
        <f>SUM(F9:F16)</f>
        <v>0</v>
      </c>
    </row>
    <row r="18" spans="1:6" ht="12.75">
      <c r="A18" s="75"/>
      <c r="B18" s="76"/>
      <c r="C18" s="76"/>
      <c r="D18" s="54"/>
      <c r="E18" s="10"/>
      <c r="F18" s="10"/>
    </row>
    <row r="19" spans="1:6" ht="12.75">
      <c r="A19" s="75"/>
      <c r="B19" s="76"/>
      <c r="C19" s="76"/>
      <c r="D19" s="54"/>
      <c r="E19" s="10"/>
      <c r="F19" s="10"/>
    </row>
    <row r="20" spans="1:6" ht="12.75">
      <c r="A20" s="60" t="s">
        <v>205</v>
      </c>
      <c r="B20" s="61" t="s">
        <v>206</v>
      </c>
      <c r="C20" s="62"/>
      <c r="D20" s="77"/>
      <c r="E20" s="11"/>
      <c r="F20" s="11"/>
    </row>
    <row r="21" spans="1:6" ht="12.75">
      <c r="A21" s="78"/>
      <c r="B21" s="78"/>
      <c r="C21" s="78"/>
      <c r="D21" s="52"/>
      <c r="E21" s="4"/>
      <c r="F21" s="4"/>
    </row>
    <row r="22" spans="1:6" ht="63.75">
      <c r="A22" s="79">
        <v>1</v>
      </c>
      <c r="B22" s="53" t="s">
        <v>207</v>
      </c>
      <c r="C22" s="64" t="s">
        <v>208</v>
      </c>
      <c r="D22" s="12">
        <v>466.5</v>
      </c>
      <c r="E22" s="8"/>
      <c r="F22" s="8">
        <f aca="true" t="shared" si="0" ref="F22:F44">D22*E22</f>
        <v>0</v>
      </c>
    </row>
    <row r="23" spans="1:6" ht="12.75">
      <c r="A23" s="79"/>
      <c r="B23" s="53"/>
      <c r="C23" s="64"/>
      <c r="D23" s="12"/>
      <c r="E23" s="8"/>
      <c r="F23" s="8"/>
    </row>
    <row r="24" spans="1:6" ht="63.75">
      <c r="A24" s="79">
        <v>2</v>
      </c>
      <c r="B24" s="53" t="s">
        <v>209</v>
      </c>
      <c r="C24" s="64" t="s">
        <v>208</v>
      </c>
      <c r="D24" s="12">
        <v>15.6</v>
      </c>
      <c r="E24" s="8"/>
      <c r="F24" s="8">
        <f t="shared" si="0"/>
        <v>0</v>
      </c>
    </row>
    <row r="25" spans="1:6" ht="12.75">
      <c r="A25" s="79"/>
      <c r="B25" s="53"/>
      <c r="C25" s="64"/>
      <c r="D25" s="12"/>
      <c r="E25" s="8"/>
      <c r="F25" s="8"/>
    </row>
    <row r="26" spans="1:6" ht="51">
      <c r="A26" s="79">
        <v>3</v>
      </c>
      <c r="B26" s="80" t="s">
        <v>211</v>
      </c>
      <c r="C26" s="64" t="s">
        <v>212</v>
      </c>
      <c r="D26" s="12">
        <v>1602.4</v>
      </c>
      <c r="E26" s="8"/>
      <c r="F26" s="8">
        <f t="shared" si="0"/>
        <v>0</v>
      </c>
    </row>
    <row r="27" spans="1:6" ht="12.75">
      <c r="A27" s="79"/>
      <c r="B27" s="80"/>
      <c r="C27" s="64"/>
      <c r="D27" s="12"/>
      <c r="E27" s="8"/>
      <c r="F27" s="8"/>
    </row>
    <row r="28" spans="1:6" ht="25.5">
      <c r="A28" s="79">
        <v>4</v>
      </c>
      <c r="B28" s="80" t="s">
        <v>214</v>
      </c>
      <c r="C28" s="64" t="s">
        <v>215</v>
      </c>
      <c r="D28" s="12">
        <v>1</v>
      </c>
      <c r="E28" s="8"/>
      <c r="F28" s="8">
        <f t="shared" si="0"/>
        <v>0</v>
      </c>
    </row>
    <row r="29" spans="1:6" ht="12.75">
      <c r="A29" s="81"/>
      <c r="B29" s="80"/>
      <c r="C29" s="64"/>
      <c r="D29" s="12"/>
      <c r="E29" s="8"/>
      <c r="F29" s="8"/>
    </row>
    <row r="30" spans="1:6" ht="38.25">
      <c r="A30" s="79">
        <v>5</v>
      </c>
      <c r="B30" s="80" t="s">
        <v>216</v>
      </c>
      <c r="C30" s="64" t="s">
        <v>215</v>
      </c>
      <c r="D30" s="12">
        <v>1</v>
      </c>
      <c r="E30" s="8"/>
      <c r="F30" s="8">
        <f t="shared" si="0"/>
        <v>0</v>
      </c>
    </row>
    <row r="31" spans="1:6" ht="12.75">
      <c r="A31" s="69"/>
      <c r="B31" s="82"/>
      <c r="C31" s="67"/>
      <c r="D31" s="12"/>
      <c r="E31" s="8"/>
      <c r="F31" s="8"/>
    </row>
    <row r="32" spans="1:6" ht="51">
      <c r="A32" s="79">
        <v>6</v>
      </c>
      <c r="B32" s="82" t="s">
        <v>217</v>
      </c>
      <c r="C32" s="64" t="s">
        <v>218</v>
      </c>
      <c r="D32" s="12">
        <v>306</v>
      </c>
      <c r="E32" s="8"/>
      <c r="F32" s="8">
        <f t="shared" si="0"/>
        <v>0</v>
      </c>
    </row>
    <row r="33" spans="1:6" ht="12.75">
      <c r="A33" s="79"/>
      <c r="B33" s="82"/>
      <c r="C33" s="67"/>
      <c r="D33" s="12"/>
      <c r="E33" s="8"/>
      <c r="F33" s="8"/>
    </row>
    <row r="34" spans="1:6" ht="38.25">
      <c r="A34" s="83">
        <v>7</v>
      </c>
      <c r="B34" s="80" t="s">
        <v>219</v>
      </c>
      <c r="C34" s="64" t="s">
        <v>220</v>
      </c>
      <c r="D34" s="12">
        <v>23.88</v>
      </c>
      <c r="E34" s="8"/>
      <c r="F34" s="8">
        <f t="shared" si="0"/>
        <v>0</v>
      </c>
    </row>
    <row r="35" spans="1:6" ht="12.75">
      <c r="A35" s="84"/>
      <c r="B35" s="82"/>
      <c r="C35" s="67"/>
      <c r="D35" s="12"/>
      <c r="E35" s="8"/>
      <c r="F35" s="8"/>
    </row>
    <row r="36" spans="1:6" ht="69" customHeight="1">
      <c r="A36" s="79">
        <v>8</v>
      </c>
      <c r="B36" s="82" t="s">
        <v>221</v>
      </c>
      <c r="C36" s="64" t="s">
        <v>220</v>
      </c>
      <c r="D36" s="12">
        <v>100.85</v>
      </c>
      <c r="E36" s="8"/>
      <c r="F36" s="8">
        <f t="shared" si="0"/>
        <v>0</v>
      </c>
    </row>
    <row r="37" spans="1:6" ht="12.75">
      <c r="A37" s="81"/>
      <c r="B37" s="82"/>
      <c r="C37" s="67"/>
      <c r="D37" s="12"/>
      <c r="E37" s="8"/>
      <c r="F37" s="8"/>
    </row>
    <row r="38" spans="1:6" ht="102">
      <c r="A38" s="85">
        <v>9</v>
      </c>
      <c r="B38" s="82" t="s">
        <v>222</v>
      </c>
      <c r="C38" s="64" t="s">
        <v>220</v>
      </c>
      <c r="D38" s="12">
        <v>244.84</v>
      </c>
      <c r="E38" s="8"/>
      <c r="F38" s="8">
        <f t="shared" si="0"/>
        <v>0</v>
      </c>
    </row>
    <row r="39" spans="1:6" ht="12.75">
      <c r="A39" s="81"/>
      <c r="B39" s="82"/>
      <c r="C39" s="67"/>
      <c r="D39" s="12"/>
      <c r="E39" s="8"/>
      <c r="F39" s="8"/>
    </row>
    <row r="40" spans="1:6" ht="38.25">
      <c r="A40" s="85">
        <v>10</v>
      </c>
      <c r="B40" s="82" t="s">
        <v>223</v>
      </c>
      <c r="C40" s="64" t="s">
        <v>220</v>
      </c>
      <c r="D40" s="12">
        <v>14.15</v>
      </c>
      <c r="E40" s="8"/>
      <c r="F40" s="8">
        <f t="shared" si="0"/>
        <v>0</v>
      </c>
    </row>
    <row r="41" spans="1:6" ht="12.75">
      <c r="A41" s="79"/>
      <c r="B41" s="82"/>
      <c r="C41" s="67"/>
      <c r="D41" s="12"/>
      <c r="E41" s="8"/>
      <c r="F41" s="8"/>
    </row>
    <row r="42" spans="1:6" ht="25.5">
      <c r="A42" s="85">
        <v>11</v>
      </c>
      <c r="B42" s="86" t="s">
        <v>224</v>
      </c>
      <c r="C42" s="87" t="s">
        <v>215</v>
      </c>
      <c r="D42" s="12">
        <v>1</v>
      </c>
      <c r="E42" s="12"/>
      <c r="F42" s="8">
        <f t="shared" si="0"/>
        <v>0</v>
      </c>
    </row>
    <row r="43" spans="1:6" ht="12.75">
      <c r="A43" s="88"/>
      <c r="B43" s="67"/>
      <c r="C43" s="67"/>
      <c r="D43" s="12"/>
      <c r="E43" s="12"/>
      <c r="F43" s="8"/>
    </row>
    <row r="44" spans="1:6" ht="76.5">
      <c r="A44" s="89" t="s">
        <v>225</v>
      </c>
      <c r="B44" s="90" t="s">
        <v>226</v>
      </c>
      <c r="C44" s="67" t="s">
        <v>198</v>
      </c>
      <c r="D44" s="54">
        <v>16</v>
      </c>
      <c r="E44" s="8"/>
      <c r="F44" s="8">
        <f t="shared" si="0"/>
        <v>0</v>
      </c>
    </row>
    <row r="45" spans="1:6" ht="12.75">
      <c r="A45" s="91"/>
      <c r="B45" s="53"/>
      <c r="C45" s="53"/>
      <c r="D45" s="92"/>
      <c r="E45" s="5"/>
      <c r="F45" s="5"/>
    </row>
    <row r="46" spans="1:7" ht="12.75">
      <c r="A46" s="93" t="s">
        <v>205</v>
      </c>
      <c r="B46" s="72" t="s">
        <v>227</v>
      </c>
      <c r="C46" s="72"/>
      <c r="D46" s="73"/>
      <c r="E46" s="9"/>
      <c r="F46" s="74"/>
      <c r="G46" s="74">
        <f>SUM(F22:F45)</f>
        <v>0</v>
      </c>
    </row>
    <row r="47" spans="1:6" ht="12.75">
      <c r="A47" s="94"/>
      <c r="B47" s="76"/>
      <c r="C47" s="76"/>
      <c r="D47" s="92"/>
      <c r="E47" s="10"/>
      <c r="F47" s="10"/>
    </row>
    <row r="48" spans="1:6" ht="12.75">
      <c r="A48" s="95"/>
      <c r="B48" s="76"/>
      <c r="C48" s="76"/>
      <c r="D48" s="54"/>
      <c r="E48" s="10"/>
      <c r="F48" s="10"/>
    </row>
    <row r="49" spans="1:6" ht="12.75">
      <c r="A49" s="60" t="s">
        <v>228</v>
      </c>
      <c r="B49" s="61" t="s">
        <v>229</v>
      </c>
      <c r="C49" s="62"/>
      <c r="D49" s="77"/>
      <c r="E49" s="11"/>
      <c r="F49" s="11"/>
    </row>
    <row r="50" spans="1:6" ht="12.75">
      <c r="A50" s="68"/>
      <c r="B50" s="53"/>
      <c r="C50" s="53"/>
      <c r="D50" s="54"/>
      <c r="E50" s="5"/>
      <c r="F50" s="5"/>
    </row>
    <row r="51" spans="1:6" ht="51">
      <c r="A51" s="91" t="s">
        <v>193</v>
      </c>
      <c r="B51" s="96" t="s">
        <v>230</v>
      </c>
      <c r="C51" s="64"/>
      <c r="D51" s="12"/>
      <c r="E51" s="8"/>
      <c r="F51" s="8"/>
    </row>
    <row r="52" spans="1:6" ht="15">
      <c r="A52" s="91"/>
      <c r="B52" s="97" t="s">
        <v>231</v>
      </c>
      <c r="C52" s="65" t="s">
        <v>195</v>
      </c>
      <c r="D52" s="12">
        <v>200.3</v>
      </c>
      <c r="E52" s="8"/>
      <c r="F52" s="8">
        <f>D52*E52</f>
        <v>0</v>
      </c>
    </row>
    <row r="53" spans="1:6" ht="12.75">
      <c r="A53" s="91"/>
      <c r="B53" s="67"/>
      <c r="C53" s="67"/>
      <c r="D53" s="98"/>
      <c r="E53" s="7"/>
      <c r="F53" s="8"/>
    </row>
    <row r="54" spans="1:6" ht="76.5">
      <c r="A54" s="89" t="s">
        <v>196</v>
      </c>
      <c r="B54" s="96" t="s">
        <v>233</v>
      </c>
      <c r="C54" s="96"/>
      <c r="D54" s="54"/>
      <c r="E54" s="5"/>
      <c r="F54" s="8"/>
    </row>
    <row r="55" spans="1:6" ht="12.75">
      <c r="A55" s="99"/>
      <c r="B55" s="97" t="s">
        <v>234</v>
      </c>
      <c r="C55" s="67" t="s">
        <v>198</v>
      </c>
      <c r="D55" s="12">
        <v>5</v>
      </c>
      <c r="E55" s="8"/>
      <c r="F55" s="8">
        <f>D55*E55</f>
        <v>0</v>
      </c>
    </row>
    <row r="56" spans="1:6" ht="12.75">
      <c r="A56" s="99"/>
      <c r="B56" s="97" t="s">
        <v>235</v>
      </c>
      <c r="C56" s="67" t="s">
        <v>198</v>
      </c>
      <c r="D56" s="12">
        <v>1</v>
      </c>
      <c r="E56" s="8"/>
      <c r="F56" s="8">
        <f>D56*E56</f>
        <v>0</v>
      </c>
    </row>
    <row r="57" spans="1:6" ht="12.75">
      <c r="A57" s="99"/>
      <c r="B57" s="97"/>
      <c r="C57" s="65"/>
      <c r="D57" s="12"/>
      <c r="E57" s="8"/>
      <c r="F57" s="8"/>
    </row>
    <row r="58" spans="1:6" ht="12.75">
      <c r="A58" s="99"/>
      <c r="B58" s="53"/>
      <c r="C58" s="76"/>
      <c r="D58" s="100"/>
      <c r="E58" s="10"/>
      <c r="F58" s="10"/>
    </row>
    <row r="59" spans="1:6" ht="51">
      <c r="A59" s="99" t="s">
        <v>201</v>
      </c>
      <c r="B59" s="97" t="s">
        <v>236</v>
      </c>
      <c r="C59" s="67" t="s">
        <v>198</v>
      </c>
      <c r="D59" s="12">
        <v>16</v>
      </c>
      <c r="E59" s="8"/>
      <c r="F59" s="8">
        <f>D59*E59</f>
        <v>0</v>
      </c>
    </row>
    <row r="60" spans="1:6" ht="12.75">
      <c r="A60" s="99"/>
      <c r="B60" s="97"/>
      <c r="C60" s="67"/>
      <c r="D60" s="12"/>
      <c r="E60" s="8"/>
      <c r="F60" s="8"/>
    </row>
    <row r="61" spans="1:6" ht="38.25">
      <c r="A61" s="99" t="s">
        <v>203</v>
      </c>
      <c r="B61" s="90" t="s">
        <v>237</v>
      </c>
      <c r="C61" s="101" t="s">
        <v>208</v>
      </c>
      <c r="D61" s="102">
        <v>30</v>
      </c>
      <c r="E61" s="102"/>
      <c r="F61" s="8">
        <f>D61*E61</f>
        <v>0</v>
      </c>
    </row>
    <row r="62" spans="1:6" ht="12.75">
      <c r="A62" s="95"/>
      <c r="B62" s="97"/>
      <c r="C62" s="67"/>
      <c r="D62" s="12"/>
      <c r="E62" s="5"/>
      <c r="F62" s="8"/>
    </row>
    <row r="63" spans="1:7" ht="12.75">
      <c r="A63" s="93" t="s">
        <v>228</v>
      </c>
      <c r="B63" s="72" t="s">
        <v>238</v>
      </c>
      <c r="C63" s="72"/>
      <c r="D63" s="73"/>
      <c r="E63" s="9"/>
      <c r="F63" s="74"/>
      <c r="G63" s="74">
        <f>SUM(F52:F61)</f>
        <v>0</v>
      </c>
    </row>
    <row r="64" spans="1:6" ht="12.75">
      <c r="A64" s="95"/>
      <c r="B64" s="76"/>
      <c r="C64" s="76"/>
      <c r="D64" s="54"/>
      <c r="E64" s="10"/>
      <c r="F64" s="103"/>
    </row>
    <row r="65" spans="1:6" ht="12.75">
      <c r="A65" s="60" t="s">
        <v>239</v>
      </c>
      <c r="B65" s="61" t="s">
        <v>240</v>
      </c>
      <c r="C65" s="62"/>
      <c r="D65" s="77"/>
      <c r="E65" s="11"/>
      <c r="F65" s="11"/>
    </row>
    <row r="66" spans="1:6" ht="12.75">
      <c r="A66" s="104"/>
      <c r="B66" s="105"/>
      <c r="C66" s="105"/>
      <c r="D66" s="54"/>
      <c r="E66" s="13"/>
      <c r="F66" s="13"/>
    </row>
    <row r="67" spans="1:6" ht="25.5">
      <c r="A67" s="106" t="s">
        <v>193</v>
      </c>
      <c r="B67" s="107" t="s">
        <v>241</v>
      </c>
      <c r="C67" s="64" t="s">
        <v>195</v>
      </c>
      <c r="D67" s="12">
        <v>200.3</v>
      </c>
      <c r="E67" s="15"/>
      <c r="F67" s="8">
        <f aca="true" t="shared" si="1" ref="F67:F77">D67*E67</f>
        <v>0</v>
      </c>
    </row>
    <row r="68" spans="1:6" ht="12.75">
      <c r="A68" s="68"/>
      <c r="B68" s="67"/>
      <c r="C68" s="67"/>
      <c r="D68" s="54"/>
      <c r="E68" s="5"/>
      <c r="F68" s="5"/>
    </row>
    <row r="69" spans="1:6" ht="51">
      <c r="A69" s="69" t="s">
        <v>196</v>
      </c>
      <c r="B69" s="53" t="s">
        <v>242</v>
      </c>
      <c r="C69" s="64" t="s">
        <v>195</v>
      </c>
      <c r="D69" s="12">
        <v>200.3</v>
      </c>
      <c r="E69" s="8"/>
      <c r="F69" s="8">
        <f t="shared" si="1"/>
        <v>0</v>
      </c>
    </row>
    <row r="70" spans="1:6" ht="12.75">
      <c r="A70" s="68"/>
      <c r="B70" s="67"/>
      <c r="C70" s="67"/>
      <c r="D70" s="54"/>
      <c r="E70" s="5"/>
      <c r="F70" s="5"/>
    </row>
    <row r="71" spans="1:6" ht="25.5">
      <c r="A71" s="69" t="s">
        <v>199</v>
      </c>
      <c r="B71" s="53" t="s">
        <v>243</v>
      </c>
      <c r="C71" s="64" t="s">
        <v>195</v>
      </c>
      <c r="D71" s="12">
        <v>200.3</v>
      </c>
      <c r="E71" s="8"/>
      <c r="F71" s="8">
        <f t="shared" si="1"/>
        <v>0</v>
      </c>
    </row>
    <row r="72" spans="1:6" ht="12.75">
      <c r="A72" s="95"/>
      <c r="B72" s="108"/>
      <c r="C72" s="108"/>
      <c r="D72" s="54"/>
      <c r="E72" s="10"/>
      <c r="F72" s="5"/>
    </row>
    <row r="73" spans="1:6" ht="25.5">
      <c r="A73" s="69" t="s">
        <v>201</v>
      </c>
      <c r="B73" s="53" t="s">
        <v>244</v>
      </c>
      <c r="C73" s="64" t="s">
        <v>195</v>
      </c>
      <c r="D73" s="12">
        <v>200.3</v>
      </c>
      <c r="E73" s="8"/>
      <c r="F73" s="8">
        <f t="shared" si="1"/>
        <v>0</v>
      </c>
    </row>
    <row r="74" spans="1:6" ht="12.75">
      <c r="A74" s="68"/>
      <c r="B74" s="67"/>
      <c r="C74" s="67"/>
      <c r="D74" s="54"/>
      <c r="E74" s="5"/>
      <c r="F74" s="5"/>
    </row>
    <row r="75" spans="1:6" ht="25.5">
      <c r="A75" s="69" t="s">
        <v>203</v>
      </c>
      <c r="B75" s="53" t="s">
        <v>245</v>
      </c>
      <c r="C75" s="64" t="s">
        <v>198</v>
      </c>
      <c r="D75" s="12">
        <v>6</v>
      </c>
      <c r="E75" s="8"/>
      <c r="F75" s="8"/>
    </row>
    <row r="76" spans="1:6" ht="12.75">
      <c r="A76" s="69"/>
      <c r="B76" s="65"/>
      <c r="C76" s="65"/>
      <c r="D76" s="54"/>
      <c r="E76" s="5"/>
      <c r="F76" s="5"/>
    </row>
    <row r="77" spans="1:6" ht="12.75">
      <c r="A77" s="69" t="s">
        <v>213</v>
      </c>
      <c r="B77" s="97" t="s">
        <v>246</v>
      </c>
      <c r="C77" s="64" t="s">
        <v>198</v>
      </c>
      <c r="D77" s="12">
        <v>1</v>
      </c>
      <c r="E77" s="114">
        <v>700</v>
      </c>
      <c r="F77" s="8">
        <f t="shared" si="1"/>
        <v>700</v>
      </c>
    </row>
    <row r="78" spans="1:6" ht="12.75">
      <c r="A78" s="69"/>
      <c r="B78" s="65"/>
      <c r="C78" s="109"/>
      <c r="D78" s="16"/>
      <c r="E78" s="16"/>
      <c r="F78" s="16"/>
    </row>
    <row r="79" spans="1:7" ht="12.75">
      <c r="A79" s="93" t="s">
        <v>239</v>
      </c>
      <c r="B79" s="72" t="s">
        <v>247</v>
      </c>
      <c r="C79" s="72"/>
      <c r="D79" s="73"/>
      <c r="E79" s="9"/>
      <c r="F79" s="74"/>
      <c r="G79" s="74">
        <f>SUM(F67:F77)</f>
        <v>700</v>
      </c>
    </row>
    <row r="80" spans="1:7" ht="12.75">
      <c r="A80" s="110"/>
      <c r="B80" s="4"/>
      <c r="C80" s="4"/>
      <c r="D80" s="111"/>
      <c r="E80" s="4"/>
      <c r="F80" s="112">
        <f>SUM(F8:F79)</f>
        <v>700</v>
      </c>
      <c r="G80" s="112">
        <f>SUM(G8:G79)</f>
        <v>700</v>
      </c>
    </row>
    <row r="81" spans="1:6" ht="12.75">
      <c r="A81" s="110"/>
      <c r="B81" s="4"/>
      <c r="C81" s="4"/>
      <c r="D81" s="111"/>
      <c r="E81" s="4"/>
      <c r="F81" s="112"/>
    </row>
    <row r="82" spans="1:6" ht="12.75">
      <c r="A82" s="110"/>
      <c r="B82" s="4"/>
      <c r="C82" s="4"/>
      <c r="D82" s="111"/>
      <c r="E82" s="4"/>
      <c r="F82" s="14"/>
    </row>
    <row r="83" spans="1:6" ht="12.75">
      <c r="A83" s="110"/>
      <c r="B83" s="4"/>
      <c r="C83" s="4"/>
      <c r="D83" s="111"/>
      <c r="E83" s="4"/>
      <c r="F83" s="14"/>
    </row>
    <row r="84" spans="1:6" ht="12.75">
      <c r="A84" s="189"/>
      <c r="B84" s="189"/>
      <c r="C84" s="189"/>
      <c r="D84" s="189"/>
      <c r="E84" s="189"/>
      <c r="F84" s="189"/>
    </row>
    <row r="85" spans="1:6" ht="18.75">
      <c r="A85" s="113" t="s">
        <v>394</v>
      </c>
      <c r="B85" s="4"/>
      <c r="C85" s="4"/>
      <c r="D85" s="111"/>
      <c r="E85" s="4"/>
      <c r="F85" s="14"/>
    </row>
    <row r="86" spans="1:6" ht="69.75" customHeight="1">
      <c r="A86" s="191" t="s">
        <v>395</v>
      </c>
      <c r="B86" s="191"/>
      <c r="C86" s="191"/>
      <c r="D86" s="191"/>
      <c r="E86" s="191"/>
      <c r="F86" s="191"/>
    </row>
    <row r="87" spans="1:6" ht="12.75">
      <c r="A87" s="110"/>
      <c r="B87" s="4"/>
      <c r="C87" s="4"/>
      <c r="D87" s="111"/>
      <c r="E87" s="4"/>
      <c r="F87" s="14"/>
    </row>
    <row r="88" spans="1:6" ht="12.75">
      <c r="A88" s="110"/>
      <c r="B88" s="4"/>
      <c r="C88" s="4"/>
      <c r="D88" s="111"/>
      <c r="E88" s="4"/>
      <c r="F88" s="14"/>
    </row>
    <row r="89" spans="1:6" ht="12.75">
      <c r="A89" s="110"/>
      <c r="B89" s="4"/>
      <c r="C89" s="4"/>
      <c r="D89" s="111"/>
      <c r="E89" s="4"/>
      <c r="F89" s="14"/>
    </row>
    <row r="90" spans="1:6" ht="18.75">
      <c r="A90" s="113" t="s">
        <v>394</v>
      </c>
      <c r="B90" s="4"/>
      <c r="C90" s="4"/>
      <c r="D90" s="111"/>
      <c r="E90" s="4"/>
      <c r="F90" s="14"/>
    </row>
    <row r="91" spans="1:6" ht="121.5" customHeight="1">
      <c r="A91" s="190" t="s">
        <v>396</v>
      </c>
      <c r="B91" s="190"/>
      <c r="C91" s="190"/>
      <c r="D91" s="190"/>
      <c r="E91" s="190"/>
      <c r="F91" s="190"/>
    </row>
    <row r="92" spans="1:6" ht="12.75">
      <c r="A92" s="110"/>
      <c r="B92" s="4"/>
      <c r="C92" s="4"/>
      <c r="D92" s="111"/>
      <c r="E92" s="4"/>
      <c r="F92" s="14"/>
    </row>
    <row r="93" spans="1:6" ht="12.75">
      <c r="A93" s="110"/>
      <c r="B93" s="110"/>
      <c r="C93" s="110"/>
      <c r="D93" s="111"/>
      <c r="E93" s="14"/>
      <c r="F93" s="14"/>
    </row>
    <row r="94" spans="1:6" ht="12.75">
      <c r="A94" s="110"/>
      <c r="B94" s="110"/>
      <c r="C94" s="110"/>
      <c r="D94" s="111"/>
      <c r="E94" s="14"/>
      <c r="F94" s="14"/>
    </row>
    <row r="95" spans="1:6" ht="12.75">
      <c r="A95" s="110"/>
      <c r="B95" s="110"/>
      <c r="C95" s="110"/>
      <c r="D95" s="111"/>
      <c r="E95" s="14"/>
      <c r="F95" s="14"/>
    </row>
    <row r="96" spans="1:6" ht="12.75">
      <c r="A96" s="110"/>
      <c r="B96" s="110"/>
      <c r="C96" s="110"/>
      <c r="D96" s="111"/>
      <c r="E96" s="14"/>
      <c r="F96" s="14"/>
    </row>
    <row r="97" spans="1:6" ht="12.75">
      <c r="A97" s="110"/>
      <c r="B97" s="110"/>
      <c r="C97" s="110"/>
      <c r="D97" s="111"/>
      <c r="E97" s="14"/>
      <c r="F97" s="14"/>
    </row>
    <row r="98" spans="1:6" ht="12.75">
      <c r="A98" s="110"/>
      <c r="B98" s="110"/>
      <c r="C98" s="110"/>
      <c r="D98" s="111"/>
      <c r="E98" s="14"/>
      <c r="F98" s="14"/>
    </row>
    <row r="99" spans="1:6" ht="12.75">
      <c r="A99" s="110"/>
      <c r="B99" s="110"/>
      <c r="C99" s="110"/>
      <c r="D99" s="111"/>
      <c r="E99" s="14"/>
      <c r="F99" s="14"/>
    </row>
    <row r="100" spans="1:6" ht="12.75">
      <c r="A100" s="110"/>
      <c r="B100" s="110"/>
      <c r="C100" s="110"/>
      <c r="D100" s="111"/>
      <c r="E100" s="14"/>
      <c r="F100" s="14"/>
    </row>
    <row r="101" spans="1:6" ht="12.75">
      <c r="A101" s="110"/>
      <c r="B101" s="110"/>
      <c r="C101" s="110"/>
      <c r="D101" s="111"/>
      <c r="E101" s="14"/>
      <c r="F101" s="14"/>
    </row>
    <row r="102" spans="1:6" ht="12.75">
      <c r="A102" s="110"/>
      <c r="B102" s="110"/>
      <c r="C102" s="110"/>
      <c r="D102" s="111"/>
      <c r="E102" s="14"/>
      <c r="F102" s="14"/>
    </row>
    <row r="103" spans="1:6" ht="12.75">
      <c r="A103" s="110"/>
      <c r="B103" s="110"/>
      <c r="C103" s="110"/>
      <c r="D103" s="111"/>
      <c r="E103" s="14"/>
      <c r="F103" s="14"/>
    </row>
    <row r="104" spans="1:6" ht="12.75">
      <c r="A104" s="110"/>
      <c r="B104" s="110"/>
      <c r="C104" s="110"/>
      <c r="D104" s="111"/>
      <c r="E104" s="14"/>
      <c r="F104" s="14"/>
    </row>
    <row r="105" spans="1:6" ht="12.75">
      <c r="A105" s="110"/>
      <c r="B105" s="110"/>
      <c r="C105" s="110"/>
      <c r="D105" s="111"/>
      <c r="E105" s="14"/>
      <c r="F105" s="14"/>
    </row>
    <row r="106" spans="1:6" ht="12.75">
      <c r="A106" s="110"/>
      <c r="B106" s="110"/>
      <c r="C106" s="110"/>
      <c r="D106" s="111"/>
      <c r="E106" s="14"/>
      <c r="F106" s="14"/>
    </row>
    <row r="107" spans="1:6" ht="12.75">
      <c r="A107" s="110"/>
      <c r="B107" s="110"/>
      <c r="C107" s="110"/>
      <c r="D107" s="111"/>
      <c r="E107" s="14"/>
      <c r="F107" s="14"/>
    </row>
    <row r="108" spans="1:6" ht="12.75">
      <c r="A108" s="110"/>
      <c r="B108" s="110"/>
      <c r="C108" s="110"/>
      <c r="D108" s="111"/>
      <c r="E108" s="14"/>
      <c r="F108" s="14"/>
    </row>
    <row r="109" spans="1:6" ht="12.75">
      <c r="A109" s="110"/>
      <c r="B109" s="110"/>
      <c r="C109" s="110"/>
      <c r="D109" s="111"/>
      <c r="E109" s="14"/>
      <c r="F109" s="14"/>
    </row>
    <row r="110" spans="1:6" ht="12.75">
      <c r="A110" s="110"/>
      <c r="B110" s="110"/>
      <c r="C110" s="110"/>
      <c r="D110" s="111"/>
      <c r="E110" s="14"/>
      <c r="F110" s="14"/>
    </row>
    <row r="111" spans="1:6" ht="12.75">
      <c r="A111" s="110"/>
      <c r="B111" s="110"/>
      <c r="C111" s="110"/>
      <c r="D111" s="111"/>
      <c r="E111" s="14"/>
      <c r="F111" s="14"/>
    </row>
    <row r="112" spans="1:6" ht="12.75">
      <c r="A112" s="110"/>
      <c r="B112" s="110"/>
      <c r="C112" s="110"/>
      <c r="D112" s="111"/>
      <c r="E112" s="14"/>
      <c r="F112" s="14"/>
    </row>
    <row r="113" spans="1:6" ht="12.75">
      <c r="A113" s="110"/>
      <c r="B113" s="110"/>
      <c r="C113" s="110"/>
      <c r="D113" s="111"/>
      <c r="E113" s="14"/>
      <c r="F113" s="14"/>
    </row>
    <row r="114" spans="1:6" ht="12.75">
      <c r="A114" s="110"/>
      <c r="B114" s="110"/>
      <c r="C114" s="110"/>
      <c r="D114" s="111"/>
      <c r="E114" s="14"/>
      <c r="F114" s="14"/>
    </row>
    <row r="115" spans="1:6" ht="12.75">
      <c r="A115" s="110"/>
      <c r="B115" s="110"/>
      <c r="C115" s="110"/>
      <c r="D115" s="111"/>
      <c r="E115" s="14"/>
      <c r="F115" s="14"/>
    </row>
    <row r="116" spans="1:6" ht="12.75">
      <c r="A116" s="110"/>
      <c r="B116" s="110"/>
      <c r="C116" s="110"/>
      <c r="D116" s="111"/>
      <c r="E116" s="14"/>
      <c r="F116" s="14"/>
    </row>
    <row r="117" spans="1:6" ht="12.75">
      <c r="A117" s="110"/>
      <c r="B117" s="110"/>
      <c r="C117" s="110"/>
      <c r="D117" s="111"/>
      <c r="E117" s="14"/>
      <c r="F117" s="14"/>
    </row>
    <row r="118" spans="1:6" ht="12.75">
      <c r="A118" s="110"/>
      <c r="B118" s="110"/>
      <c r="C118" s="110"/>
      <c r="D118" s="111"/>
      <c r="E118" s="14"/>
      <c r="F118" s="14"/>
    </row>
    <row r="119" spans="1:6" ht="12.75">
      <c r="A119" s="110"/>
      <c r="B119" s="110"/>
      <c r="C119" s="110"/>
      <c r="D119" s="111"/>
      <c r="E119" s="14"/>
      <c r="F119" s="14"/>
    </row>
    <row r="120" spans="1:6" ht="12.75">
      <c r="A120" s="110"/>
      <c r="B120" s="110"/>
      <c r="C120" s="110"/>
      <c r="D120" s="111"/>
      <c r="E120" s="14"/>
      <c r="F120" s="14"/>
    </row>
    <row r="121" spans="1:6" ht="12.75">
      <c r="A121" s="110"/>
      <c r="B121" s="110"/>
      <c r="C121" s="110"/>
      <c r="D121" s="111"/>
      <c r="E121" s="14"/>
      <c r="F121" s="14"/>
    </row>
    <row r="122" spans="1:6" ht="12.75">
      <c r="A122" s="110"/>
      <c r="B122" s="110"/>
      <c r="C122" s="110"/>
      <c r="D122" s="111"/>
      <c r="E122" s="14"/>
      <c r="F122" s="14"/>
    </row>
    <row r="123" spans="1:6" ht="12.75">
      <c r="A123" s="110"/>
      <c r="B123" s="110"/>
      <c r="C123" s="110"/>
      <c r="D123" s="111"/>
      <c r="E123" s="14"/>
      <c r="F123" s="14"/>
    </row>
    <row r="124" spans="1:6" ht="12.75">
      <c r="A124" s="110"/>
      <c r="B124" s="110"/>
      <c r="C124" s="110"/>
      <c r="D124" s="111"/>
      <c r="E124" s="14"/>
      <c r="F124" s="14"/>
    </row>
    <row r="125" spans="1:6" ht="12.75">
      <c r="A125" s="110"/>
      <c r="B125" s="110"/>
      <c r="C125" s="110"/>
      <c r="D125" s="111"/>
      <c r="E125" s="14"/>
      <c r="F125" s="14"/>
    </row>
    <row r="126" spans="1:6" ht="12.75">
      <c r="A126" s="110"/>
      <c r="B126" s="110"/>
      <c r="C126" s="110"/>
      <c r="D126" s="111"/>
      <c r="E126" s="14"/>
      <c r="F126" s="14"/>
    </row>
    <row r="127" spans="1:6" ht="12.75">
      <c r="A127" s="110"/>
      <c r="B127" s="110"/>
      <c r="C127" s="110"/>
      <c r="D127" s="111"/>
      <c r="E127" s="14"/>
      <c r="F127" s="14"/>
    </row>
    <row r="128" spans="1:6" ht="12.75">
      <c r="A128" s="110"/>
      <c r="B128" s="110"/>
      <c r="C128" s="110"/>
      <c r="D128" s="111"/>
      <c r="E128" s="14"/>
      <c r="F128" s="14"/>
    </row>
    <row r="129" spans="1:6" ht="12.75">
      <c r="A129" s="110"/>
      <c r="B129" s="110"/>
      <c r="C129" s="110"/>
      <c r="D129" s="111"/>
      <c r="E129" s="14"/>
      <c r="F129" s="14"/>
    </row>
    <row r="130" spans="1:6" ht="12.75">
      <c r="A130" s="110"/>
      <c r="B130" s="110"/>
      <c r="C130" s="110"/>
      <c r="D130" s="111"/>
      <c r="E130" s="14"/>
      <c r="F130" s="14"/>
    </row>
    <row r="131" spans="1:6" ht="12.75">
      <c r="A131" s="110"/>
      <c r="B131" s="110"/>
      <c r="C131" s="110"/>
      <c r="D131" s="111"/>
      <c r="E131" s="14"/>
      <c r="F131" s="14"/>
    </row>
    <row r="132" spans="1:6" ht="12.75">
      <c r="A132" s="110"/>
      <c r="B132" s="110"/>
      <c r="C132" s="110"/>
      <c r="D132" s="111"/>
      <c r="E132" s="14"/>
      <c r="F132" s="14"/>
    </row>
    <row r="133" spans="1:6" ht="12.75">
      <c r="A133" s="110"/>
      <c r="B133" s="110"/>
      <c r="C133" s="110"/>
      <c r="D133" s="111"/>
      <c r="E133" s="14"/>
      <c r="F133" s="14"/>
    </row>
    <row r="134" spans="1:6" ht="12.75">
      <c r="A134" s="110"/>
      <c r="B134" s="110"/>
      <c r="C134" s="110"/>
      <c r="D134" s="111"/>
      <c r="E134" s="14"/>
      <c r="F134" s="14"/>
    </row>
    <row r="135" spans="1:6" ht="12.75">
      <c r="A135" s="110"/>
      <c r="B135" s="110"/>
      <c r="C135" s="110"/>
      <c r="D135" s="111"/>
      <c r="E135" s="14"/>
      <c r="F135" s="14"/>
    </row>
    <row r="136" spans="1:6" ht="12.75">
      <c r="A136" s="110"/>
      <c r="B136" s="110"/>
      <c r="C136" s="110"/>
      <c r="D136" s="111"/>
      <c r="E136" s="14"/>
      <c r="F136" s="14"/>
    </row>
    <row r="137" spans="1:6" ht="12.75">
      <c r="A137" s="110"/>
      <c r="B137" s="110"/>
      <c r="C137" s="110"/>
      <c r="D137" s="111"/>
      <c r="E137" s="14"/>
      <c r="F137" s="14"/>
    </row>
    <row r="138" spans="1:6" ht="12.75">
      <c r="A138" s="110"/>
      <c r="B138" s="110"/>
      <c r="C138" s="110"/>
      <c r="D138" s="111"/>
      <c r="E138" s="14"/>
      <c r="F138" s="14"/>
    </row>
    <row r="139" spans="1:6" ht="12.75">
      <c r="A139" s="110"/>
      <c r="B139" s="110"/>
      <c r="C139" s="110"/>
      <c r="D139" s="111"/>
      <c r="E139" s="14"/>
      <c r="F139" s="14"/>
    </row>
    <row r="140" spans="1:6" ht="12.75">
      <c r="A140" s="110"/>
      <c r="B140" s="110"/>
      <c r="C140" s="110"/>
      <c r="D140" s="111"/>
      <c r="E140" s="14"/>
      <c r="F140" s="14"/>
    </row>
    <row r="141" spans="1:6" ht="12.75">
      <c r="A141" s="110"/>
      <c r="B141" s="110"/>
      <c r="C141" s="110"/>
      <c r="D141" s="111"/>
      <c r="E141" s="14"/>
      <c r="F141" s="14"/>
    </row>
    <row r="142" spans="1:6" ht="12.75">
      <c r="A142" s="110"/>
      <c r="B142" s="110"/>
      <c r="C142" s="110"/>
      <c r="D142" s="111"/>
      <c r="E142" s="14"/>
      <c r="F142" s="14"/>
    </row>
    <row r="143" spans="1:6" ht="12.75">
      <c r="A143" s="110"/>
      <c r="B143" s="110"/>
      <c r="C143" s="110"/>
      <c r="D143" s="111"/>
      <c r="E143" s="14"/>
      <c r="F143" s="14"/>
    </row>
    <row r="144" spans="1:6" ht="12.75">
      <c r="A144" s="110"/>
      <c r="B144" s="110"/>
      <c r="C144" s="110"/>
      <c r="D144" s="111"/>
      <c r="E144" s="14"/>
      <c r="F144" s="14"/>
    </row>
    <row r="145" spans="1:6" ht="12.75">
      <c r="A145" s="110"/>
      <c r="B145" s="110"/>
      <c r="C145" s="110"/>
      <c r="D145" s="111"/>
      <c r="E145" s="14"/>
      <c r="F145" s="14"/>
    </row>
    <row r="146" spans="1:6" ht="12.75">
      <c r="A146" s="110"/>
      <c r="B146" s="110"/>
      <c r="C146" s="110"/>
      <c r="D146" s="111"/>
      <c r="E146" s="14"/>
      <c r="F146" s="14"/>
    </row>
    <row r="147" spans="1:6" ht="12.75">
      <c r="A147" s="110"/>
      <c r="B147" s="110"/>
      <c r="C147" s="110"/>
      <c r="D147" s="111"/>
      <c r="E147" s="14"/>
      <c r="F147" s="14"/>
    </row>
    <row r="148" spans="1:6" ht="12.75">
      <c r="A148" s="110"/>
      <c r="B148" s="110"/>
      <c r="C148" s="110"/>
      <c r="D148" s="111"/>
      <c r="E148" s="14"/>
      <c r="F148" s="14"/>
    </row>
    <row r="149" spans="1:6" ht="12.75">
      <c r="A149" s="110"/>
      <c r="B149" s="110"/>
      <c r="C149" s="110"/>
      <c r="D149" s="111"/>
      <c r="E149" s="14"/>
      <c r="F149" s="14"/>
    </row>
    <row r="150" spans="1:6" ht="12.75">
      <c r="A150" s="110"/>
      <c r="B150" s="110"/>
      <c r="C150" s="110"/>
      <c r="D150" s="111"/>
      <c r="E150" s="14"/>
      <c r="F150" s="14"/>
    </row>
    <row r="151" spans="1:6" ht="12.75">
      <c r="A151" s="110"/>
      <c r="B151" s="110"/>
      <c r="C151" s="110"/>
      <c r="D151" s="111"/>
      <c r="E151" s="14"/>
      <c r="F151" s="14"/>
    </row>
    <row r="152" spans="1:6" ht="12.75">
      <c r="A152" s="110"/>
      <c r="B152" s="110"/>
      <c r="C152" s="110"/>
      <c r="D152" s="111"/>
      <c r="E152" s="14"/>
      <c r="F152" s="14"/>
    </row>
    <row r="153" spans="1:6" ht="12.75">
      <c r="A153" s="110"/>
      <c r="B153" s="110"/>
      <c r="C153" s="110"/>
      <c r="D153" s="111"/>
      <c r="E153" s="14"/>
      <c r="F153" s="14"/>
    </row>
    <row r="154" spans="1:6" ht="12.75">
      <c r="A154" s="110"/>
      <c r="B154" s="110"/>
      <c r="C154" s="110"/>
      <c r="D154" s="111"/>
      <c r="E154" s="14"/>
      <c r="F154" s="14"/>
    </row>
    <row r="155" spans="1:6" ht="12.75">
      <c r="A155" s="110"/>
      <c r="B155" s="110"/>
      <c r="C155" s="110"/>
      <c r="D155" s="111"/>
      <c r="E155" s="14"/>
      <c r="F155" s="14"/>
    </row>
    <row r="156" spans="1:6" ht="12.75">
      <c r="A156" s="110"/>
      <c r="B156" s="110"/>
      <c r="C156" s="110"/>
      <c r="D156" s="111"/>
      <c r="E156" s="14"/>
      <c r="F156" s="14"/>
    </row>
    <row r="157" spans="1:6" ht="12.75">
      <c r="A157" s="110"/>
      <c r="B157" s="110"/>
      <c r="C157" s="110"/>
      <c r="D157" s="111"/>
      <c r="E157" s="14"/>
      <c r="F157" s="14"/>
    </row>
    <row r="158" spans="1:6" ht="12.75">
      <c r="A158" s="110"/>
      <c r="B158" s="110"/>
      <c r="C158" s="110"/>
      <c r="D158" s="111"/>
      <c r="E158" s="14"/>
      <c r="F158" s="14"/>
    </row>
    <row r="159" spans="1:6" ht="12.75">
      <c r="A159" s="110"/>
      <c r="B159" s="110"/>
      <c r="C159" s="110"/>
      <c r="D159" s="111"/>
      <c r="E159" s="14"/>
      <c r="F159" s="14"/>
    </row>
    <row r="160" spans="1:6" ht="12.75">
      <c r="A160" s="110"/>
      <c r="B160" s="110"/>
      <c r="C160" s="110"/>
      <c r="D160" s="111"/>
      <c r="E160" s="14"/>
      <c r="F160" s="14"/>
    </row>
    <row r="161" spans="1:6" ht="12.75">
      <c r="A161" s="110"/>
      <c r="B161" s="110"/>
      <c r="C161" s="110"/>
      <c r="D161" s="111"/>
      <c r="E161" s="14"/>
      <c r="F161" s="14"/>
    </row>
    <row r="162" spans="1:6" ht="12.75">
      <c r="A162" s="110"/>
      <c r="B162" s="110"/>
      <c r="C162" s="110"/>
      <c r="D162" s="111"/>
      <c r="E162" s="14"/>
      <c r="F162" s="14"/>
    </row>
    <row r="163" spans="1:6" ht="12.75">
      <c r="A163" s="110"/>
      <c r="B163" s="110"/>
      <c r="C163" s="110"/>
      <c r="D163" s="111"/>
      <c r="E163" s="14"/>
      <c r="F163" s="14"/>
    </row>
    <row r="164" spans="1:6" ht="12.75">
      <c r="A164" s="110"/>
      <c r="B164" s="110"/>
      <c r="C164" s="110"/>
      <c r="D164" s="111"/>
      <c r="E164" s="14"/>
      <c r="F164" s="14"/>
    </row>
    <row r="165" spans="1:6" ht="12.75">
      <c r="A165" s="110"/>
      <c r="B165" s="110"/>
      <c r="C165" s="110"/>
      <c r="D165" s="111"/>
      <c r="E165" s="14"/>
      <c r="F165" s="14"/>
    </row>
    <row r="166" spans="1:6" ht="12.75">
      <c r="A166" s="110"/>
      <c r="B166" s="110"/>
      <c r="C166" s="110"/>
      <c r="D166" s="111"/>
      <c r="E166" s="14"/>
      <c r="F166" s="14"/>
    </row>
    <row r="167" spans="1:6" ht="12.75">
      <c r="A167" s="110"/>
      <c r="B167" s="110"/>
      <c r="C167" s="110"/>
      <c r="D167" s="111"/>
      <c r="E167" s="14"/>
      <c r="F167" s="14"/>
    </row>
    <row r="168" spans="1:6" ht="12.75">
      <c r="A168" s="110"/>
      <c r="B168" s="110"/>
      <c r="C168" s="110"/>
      <c r="D168" s="111"/>
      <c r="E168" s="14"/>
      <c r="F168" s="14"/>
    </row>
    <row r="169" spans="1:6" ht="12.75">
      <c r="A169" s="110"/>
      <c r="B169" s="110"/>
      <c r="C169" s="110"/>
      <c r="D169" s="111"/>
      <c r="E169" s="14"/>
      <c r="F169" s="14"/>
    </row>
    <row r="170" spans="1:6" ht="12.75">
      <c r="A170" s="110"/>
      <c r="B170" s="110"/>
      <c r="C170" s="110"/>
      <c r="D170" s="111"/>
      <c r="E170" s="14"/>
      <c r="F170" s="14"/>
    </row>
    <row r="171" spans="1:6" ht="12.75">
      <c r="A171" s="110"/>
      <c r="B171" s="110"/>
      <c r="C171" s="110"/>
      <c r="D171" s="111"/>
      <c r="E171" s="14"/>
      <c r="F171" s="14"/>
    </row>
    <row r="172" spans="1:6" ht="12.75">
      <c r="A172" s="110"/>
      <c r="B172" s="110"/>
      <c r="C172" s="110"/>
      <c r="D172" s="111"/>
      <c r="E172" s="14"/>
      <c r="F172" s="14"/>
    </row>
    <row r="173" spans="1:6" ht="12.75">
      <c r="A173" s="110"/>
      <c r="B173" s="110"/>
      <c r="C173" s="110"/>
      <c r="D173" s="111"/>
      <c r="E173" s="14"/>
      <c r="F173" s="14"/>
    </row>
    <row r="174" spans="1:6" ht="12.75">
      <c r="A174" s="110"/>
      <c r="B174" s="110"/>
      <c r="C174" s="110"/>
      <c r="D174" s="111"/>
      <c r="E174" s="14"/>
      <c r="F174" s="14"/>
    </row>
    <row r="175" spans="1:6" ht="12.75">
      <c r="A175" s="110"/>
      <c r="B175" s="110"/>
      <c r="C175" s="110"/>
      <c r="D175" s="111"/>
      <c r="E175" s="14"/>
      <c r="F175" s="14"/>
    </row>
    <row r="176" spans="1:6" ht="12.75">
      <c r="A176" s="110"/>
      <c r="B176" s="110"/>
      <c r="C176" s="110"/>
      <c r="D176" s="111"/>
      <c r="E176" s="14"/>
      <c r="F176" s="14"/>
    </row>
    <row r="177" spans="1:6" ht="12.75">
      <c r="A177" s="110"/>
      <c r="B177" s="110"/>
      <c r="C177" s="110"/>
      <c r="D177" s="111"/>
      <c r="E177" s="14"/>
      <c r="F177" s="14"/>
    </row>
    <row r="178" spans="1:6" ht="12.75">
      <c r="A178" s="110"/>
      <c r="B178" s="110"/>
      <c r="C178" s="110"/>
      <c r="D178" s="111"/>
      <c r="E178" s="14"/>
      <c r="F178" s="14"/>
    </row>
    <row r="179" spans="1:6" ht="12.75">
      <c r="A179" s="110"/>
      <c r="B179" s="110"/>
      <c r="C179" s="110"/>
      <c r="D179" s="111"/>
      <c r="E179" s="14"/>
      <c r="F179" s="14"/>
    </row>
    <row r="180" spans="1:6" ht="12.75">
      <c r="A180" s="110"/>
      <c r="B180" s="110"/>
      <c r="C180" s="110"/>
      <c r="D180" s="111"/>
      <c r="E180" s="14"/>
      <c r="F180" s="14"/>
    </row>
    <row r="181" spans="1:6" ht="12.75">
      <c r="A181" s="110"/>
      <c r="B181" s="110"/>
      <c r="C181" s="110"/>
      <c r="D181" s="111"/>
      <c r="E181" s="14"/>
      <c r="F181" s="14"/>
    </row>
    <row r="182" spans="1:6" ht="12.75">
      <c r="A182" s="110"/>
      <c r="B182" s="110"/>
      <c r="C182" s="110"/>
      <c r="D182" s="111"/>
      <c r="E182" s="14"/>
      <c r="F182" s="14"/>
    </row>
    <row r="183" spans="1:6" ht="12.75">
      <c r="A183" s="110"/>
      <c r="B183" s="110"/>
      <c r="C183" s="110"/>
      <c r="D183" s="111"/>
      <c r="E183" s="14"/>
      <c r="F183" s="14"/>
    </row>
    <row r="184" spans="1:6" ht="12.75">
      <c r="A184" s="110"/>
      <c r="B184" s="110"/>
      <c r="C184" s="110"/>
      <c r="D184" s="111"/>
      <c r="E184" s="14"/>
      <c r="F184" s="14"/>
    </row>
    <row r="185" spans="1:6" ht="12.75">
      <c r="A185" s="110"/>
      <c r="B185" s="110"/>
      <c r="C185" s="110"/>
      <c r="D185" s="111"/>
      <c r="E185" s="14"/>
      <c r="F185" s="14"/>
    </row>
    <row r="186" spans="1:6" ht="12.75">
      <c r="A186" s="110"/>
      <c r="B186" s="110"/>
      <c r="C186" s="110"/>
      <c r="D186" s="111"/>
      <c r="E186" s="14"/>
      <c r="F186" s="14"/>
    </row>
    <row r="187" spans="1:6" ht="12.75">
      <c r="A187" s="110"/>
      <c r="B187" s="110"/>
      <c r="C187" s="110"/>
      <c r="D187" s="111"/>
      <c r="E187" s="14"/>
      <c r="F187" s="14"/>
    </row>
    <row r="188" spans="1:6" ht="12.75">
      <c r="A188" s="110"/>
      <c r="B188" s="110"/>
      <c r="C188" s="110"/>
      <c r="D188" s="111"/>
      <c r="E188" s="14"/>
      <c r="F188" s="14"/>
    </row>
    <row r="189" spans="1:6" ht="12.75">
      <c r="A189" s="110"/>
      <c r="B189" s="110"/>
      <c r="C189" s="110"/>
      <c r="D189" s="111"/>
      <c r="E189" s="14"/>
      <c r="F189" s="14"/>
    </row>
    <row r="190" spans="1:6" ht="12.75">
      <c r="A190" s="110"/>
      <c r="B190" s="110"/>
      <c r="C190" s="110"/>
      <c r="D190" s="111"/>
      <c r="E190" s="14"/>
      <c r="F190" s="14"/>
    </row>
    <row r="191" spans="1:6" ht="12.75">
      <c r="A191" s="110"/>
      <c r="B191" s="110"/>
      <c r="C191" s="110"/>
      <c r="D191" s="111"/>
      <c r="E191" s="14"/>
      <c r="F191" s="14"/>
    </row>
    <row r="192" spans="1:6" ht="12.75">
      <c r="A192" s="110"/>
      <c r="B192" s="110"/>
      <c r="C192" s="110"/>
      <c r="D192" s="111"/>
      <c r="E192" s="14"/>
      <c r="F192" s="14"/>
    </row>
    <row r="193" spans="1:6" ht="12.75">
      <c r="A193" s="110"/>
      <c r="B193" s="110"/>
      <c r="C193" s="110"/>
      <c r="D193" s="111"/>
      <c r="E193" s="14"/>
      <c r="F193" s="14"/>
    </row>
    <row r="194" spans="1:6" ht="12.75">
      <c r="A194" s="110"/>
      <c r="B194" s="110"/>
      <c r="C194" s="110"/>
      <c r="D194" s="111"/>
      <c r="E194" s="14"/>
      <c r="F194" s="14"/>
    </row>
    <row r="195" spans="1:6" ht="12.75">
      <c r="A195" s="110"/>
      <c r="B195" s="110"/>
      <c r="C195" s="110"/>
      <c r="D195" s="111"/>
      <c r="E195" s="14"/>
      <c r="F195" s="14"/>
    </row>
    <row r="196" spans="1:6" ht="12.75">
      <c r="A196" s="110"/>
      <c r="B196" s="110"/>
      <c r="C196" s="110"/>
      <c r="D196" s="111"/>
      <c r="E196" s="14"/>
      <c r="F196" s="14"/>
    </row>
    <row r="197" spans="1:6" ht="12.75">
      <c r="A197" s="110"/>
      <c r="B197" s="110"/>
      <c r="C197" s="110"/>
      <c r="D197" s="111"/>
      <c r="E197" s="14"/>
      <c r="F197" s="14"/>
    </row>
    <row r="198" spans="1:6" ht="12.75">
      <c r="A198" s="110"/>
      <c r="B198" s="110"/>
      <c r="C198" s="110"/>
      <c r="D198" s="111"/>
      <c r="E198" s="14"/>
      <c r="F198" s="14"/>
    </row>
    <row r="199" spans="1:6" ht="12.75">
      <c r="A199" s="110"/>
      <c r="B199" s="110"/>
      <c r="C199" s="110"/>
      <c r="D199" s="111"/>
      <c r="E199" s="14"/>
      <c r="F199" s="14"/>
    </row>
    <row r="200" spans="1:6" ht="12.75">
      <c r="A200" s="110"/>
      <c r="B200" s="110"/>
      <c r="C200" s="110"/>
      <c r="D200" s="111"/>
      <c r="E200" s="14"/>
      <c r="F200" s="14"/>
    </row>
    <row r="201" spans="1:6" ht="12.75">
      <c r="A201" s="110"/>
      <c r="B201" s="110"/>
      <c r="C201" s="110"/>
      <c r="D201" s="111"/>
      <c r="E201" s="14"/>
      <c r="F201" s="14"/>
    </row>
    <row r="202" spans="1:6" ht="12.75">
      <c r="A202" s="110"/>
      <c r="B202" s="110"/>
      <c r="C202" s="110"/>
      <c r="D202" s="111"/>
      <c r="E202" s="14"/>
      <c r="F202" s="14"/>
    </row>
    <row r="203" spans="1:6" ht="12.75">
      <c r="A203" s="110"/>
      <c r="B203" s="110"/>
      <c r="C203" s="110"/>
      <c r="D203" s="111"/>
      <c r="E203" s="14"/>
      <c r="F203" s="14"/>
    </row>
    <row r="204" spans="1:6" ht="12.75">
      <c r="A204" s="110"/>
      <c r="B204" s="110"/>
      <c r="C204" s="110"/>
      <c r="D204" s="111"/>
      <c r="E204" s="14"/>
      <c r="F204" s="14"/>
    </row>
    <row r="205" spans="1:6" ht="12.75">
      <c r="A205" s="110"/>
      <c r="B205" s="110"/>
      <c r="C205" s="110"/>
      <c r="D205" s="111"/>
      <c r="E205" s="14"/>
      <c r="F205" s="14"/>
    </row>
    <row r="206" spans="1:6" ht="12.75">
      <c r="A206" s="110"/>
      <c r="B206" s="110"/>
      <c r="C206" s="110"/>
      <c r="D206" s="111"/>
      <c r="E206" s="14"/>
      <c r="F206" s="14"/>
    </row>
    <row r="207" spans="1:6" ht="12.75">
      <c r="A207" s="110"/>
      <c r="B207" s="110"/>
      <c r="C207" s="110"/>
      <c r="D207" s="111"/>
      <c r="E207" s="14"/>
      <c r="F207" s="14"/>
    </row>
    <row r="208" spans="1:6" ht="12.75">
      <c r="A208" s="110"/>
      <c r="B208" s="110"/>
      <c r="C208" s="110"/>
      <c r="D208" s="111"/>
      <c r="E208" s="14"/>
      <c r="F208" s="14"/>
    </row>
    <row r="209" spans="1:6" ht="12.75">
      <c r="A209" s="110"/>
      <c r="B209" s="110"/>
      <c r="C209" s="110"/>
      <c r="D209" s="111"/>
      <c r="E209" s="14"/>
      <c r="F209" s="14"/>
    </row>
    <row r="210" spans="1:6" ht="12.75">
      <c r="A210" s="110"/>
      <c r="B210" s="110"/>
      <c r="C210" s="110"/>
      <c r="D210" s="111"/>
      <c r="E210" s="14"/>
      <c r="F210" s="14"/>
    </row>
    <row r="211" spans="1:6" ht="12.75">
      <c r="A211" s="110"/>
      <c r="B211" s="110"/>
      <c r="C211" s="110"/>
      <c r="D211" s="111"/>
      <c r="E211" s="14"/>
      <c r="F211" s="14"/>
    </row>
    <row r="212" spans="1:6" ht="12.75">
      <c r="A212" s="110"/>
      <c r="B212" s="110"/>
      <c r="C212" s="110"/>
      <c r="D212" s="111"/>
      <c r="E212" s="14"/>
      <c r="F212" s="14"/>
    </row>
    <row r="213" spans="1:6" ht="12.75">
      <c r="A213" s="110"/>
      <c r="B213" s="110"/>
      <c r="C213" s="110"/>
      <c r="D213" s="111"/>
      <c r="E213" s="14"/>
      <c r="F213" s="14"/>
    </row>
    <row r="214" spans="1:6" ht="12.75">
      <c r="A214" s="110"/>
      <c r="B214" s="110"/>
      <c r="C214" s="110"/>
      <c r="D214" s="111"/>
      <c r="E214" s="14"/>
      <c r="F214" s="14"/>
    </row>
    <row r="215" spans="1:6" ht="12.75">
      <c r="A215" s="110"/>
      <c r="B215" s="110"/>
      <c r="C215" s="110"/>
      <c r="D215" s="111"/>
      <c r="E215" s="14"/>
      <c r="F215" s="14"/>
    </row>
    <row r="216" spans="1:6" ht="12.75">
      <c r="A216" s="110"/>
      <c r="B216" s="110"/>
      <c r="C216" s="110"/>
      <c r="D216" s="111"/>
      <c r="E216" s="14"/>
      <c r="F216" s="14"/>
    </row>
    <row r="217" spans="1:6" ht="12.75">
      <c r="A217" s="110"/>
      <c r="B217" s="110"/>
      <c r="C217" s="110"/>
      <c r="D217" s="111"/>
      <c r="E217" s="14"/>
      <c r="F217" s="14"/>
    </row>
    <row r="218" spans="1:6" ht="12.75">
      <c r="A218" s="110"/>
      <c r="B218" s="110"/>
      <c r="C218" s="110"/>
      <c r="D218" s="111"/>
      <c r="E218" s="14"/>
      <c r="F218" s="14"/>
    </row>
    <row r="219" spans="1:6" ht="12.75">
      <c r="A219" s="110"/>
      <c r="B219" s="110"/>
      <c r="C219" s="110"/>
      <c r="D219" s="111"/>
      <c r="E219" s="14"/>
      <c r="F219" s="14"/>
    </row>
    <row r="220" spans="1:6" ht="12.75">
      <c r="A220" s="110"/>
      <c r="B220" s="110"/>
      <c r="C220" s="110"/>
      <c r="D220" s="111"/>
      <c r="E220" s="14"/>
      <c r="F220" s="14"/>
    </row>
    <row r="221" spans="1:6" ht="12.75">
      <c r="A221" s="110"/>
      <c r="B221" s="110"/>
      <c r="C221" s="110"/>
      <c r="D221" s="111"/>
      <c r="E221" s="14"/>
      <c r="F221" s="14"/>
    </row>
    <row r="222" spans="1:6" ht="12.75">
      <c r="A222" s="110"/>
      <c r="B222" s="110"/>
      <c r="C222" s="110"/>
      <c r="D222" s="111"/>
      <c r="E222" s="14"/>
      <c r="F222" s="14"/>
    </row>
    <row r="223" spans="1:6" ht="12.75">
      <c r="A223" s="110"/>
      <c r="B223" s="110"/>
      <c r="C223" s="110"/>
      <c r="D223" s="111"/>
      <c r="E223" s="14"/>
      <c r="F223" s="14"/>
    </row>
    <row r="224" spans="1:6" ht="12.75">
      <c r="A224" s="110"/>
      <c r="B224" s="110"/>
      <c r="C224" s="110"/>
      <c r="D224" s="111"/>
      <c r="E224" s="14"/>
      <c r="F224" s="14"/>
    </row>
    <row r="225" spans="1:6" ht="12.75">
      <c r="A225" s="110"/>
      <c r="B225" s="110"/>
      <c r="C225" s="110"/>
      <c r="D225" s="111"/>
      <c r="E225" s="14"/>
      <c r="F225" s="14"/>
    </row>
    <row r="226" spans="1:6" ht="12.75">
      <c r="A226" s="110"/>
      <c r="B226" s="110"/>
      <c r="C226" s="110"/>
      <c r="D226" s="111"/>
      <c r="E226" s="14"/>
      <c r="F226" s="14"/>
    </row>
    <row r="227" spans="1:6" ht="12.75">
      <c r="A227" s="110"/>
      <c r="B227" s="110"/>
      <c r="C227" s="110"/>
      <c r="D227" s="111"/>
      <c r="E227" s="14"/>
      <c r="F227" s="14"/>
    </row>
    <row r="228" spans="1:6" ht="12.75">
      <c r="A228" s="110"/>
      <c r="B228" s="110"/>
      <c r="C228" s="110"/>
      <c r="D228" s="111"/>
      <c r="E228" s="14"/>
      <c r="F228" s="14"/>
    </row>
    <row r="229" spans="1:6" ht="12.75">
      <c r="A229" s="110"/>
      <c r="B229" s="110"/>
      <c r="C229" s="110"/>
      <c r="D229" s="111"/>
      <c r="E229" s="14"/>
      <c r="F229" s="14"/>
    </row>
    <row r="230" spans="1:6" ht="12.75">
      <c r="A230" s="110"/>
      <c r="B230" s="110"/>
      <c r="C230" s="110"/>
      <c r="D230" s="111"/>
      <c r="E230" s="14"/>
      <c r="F230" s="14"/>
    </row>
    <row r="231" spans="1:6" ht="12.75">
      <c r="A231" s="110"/>
      <c r="B231" s="110"/>
      <c r="C231" s="110"/>
      <c r="D231" s="111"/>
      <c r="E231" s="14"/>
      <c r="F231" s="14"/>
    </row>
    <row r="232" spans="1:6" ht="12.75">
      <c r="A232" s="110"/>
      <c r="B232" s="110"/>
      <c r="C232" s="110"/>
      <c r="D232" s="111"/>
      <c r="E232" s="14"/>
      <c r="F232" s="14"/>
    </row>
    <row r="233" spans="1:6" ht="12.75">
      <c r="A233" s="110"/>
      <c r="B233" s="110"/>
      <c r="C233" s="110"/>
      <c r="D233" s="111"/>
      <c r="E233" s="14"/>
      <c r="F233" s="14"/>
    </row>
    <row r="234" spans="1:6" ht="12.75">
      <c r="A234" s="110"/>
      <c r="B234" s="110"/>
      <c r="C234" s="110"/>
      <c r="D234" s="111"/>
      <c r="E234" s="14"/>
      <c r="F234" s="14"/>
    </row>
    <row r="235" spans="1:6" ht="12.75">
      <c r="A235" s="110"/>
      <c r="B235" s="110"/>
      <c r="C235" s="110"/>
      <c r="D235" s="111"/>
      <c r="E235" s="14"/>
      <c r="F235" s="14"/>
    </row>
    <row r="236" spans="1:6" ht="12.75">
      <c r="A236" s="110"/>
      <c r="B236" s="110"/>
      <c r="C236" s="110"/>
      <c r="D236" s="111"/>
      <c r="E236" s="14"/>
      <c r="F236" s="14"/>
    </row>
    <row r="237" spans="1:6" ht="12.75">
      <c r="A237" s="110"/>
      <c r="B237" s="110"/>
      <c r="C237" s="110"/>
      <c r="D237" s="111"/>
      <c r="E237" s="14"/>
      <c r="F237" s="14"/>
    </row>
    <row r="238" spans="1:6" ht="12.75">
      <c r="A238" s="110"/>
      <c r="B238" s="110"/>
      <c r="C238" s="110"/>
      <c r="D238" s="111"/>
      <c r="E238" s="14"/>
      <c r="F238" s="14"/>
    </row>
    <row r="239" spans="1:6" ht="12.75">
      <c r="A239" s="110"/>
      <c r="B239" s="110"/>
      <c r="C239" s="110"/>
      <c r="D239" s="111"/>
      <c r="E239" s="14"/>
      <c r="F239" s="14"/>
    </row>
    <row r="240" spans="1:6" ht="12.75">
      <c r="A240" s="110"/>
      <c r="B240" s="110"/>
      <c r="C240" s="110"/>
      <c r="D240" s="111"/>
      <c r="E240" s="14"/>
      <c r="F240" s="14"/>
    </row>
    <row r="241" spans="1:6" ht="12.75">
      <c r="A241" s="110"/>
      <c r="B241" s="110"/>
      <c r="C241" s="110"/>
      <c r="D241" s="111"/>
      <c r="E241" s="14"/>
      <c r="F241" s="14"/>
    </row>
    <row r="242" spans="1:6" ht="12.75">
      <c r="A242" s="110"/>
      <c r="B242" s="110"/>
      <c r="C242" s="110"/>
      <c r="D242" s="111"/>
      <c r="E242" s="14"/>
      <c r="F242" s="14"/>
    </row>
    <row r="243" spans="1:6" ht="12.75">
      <c r="A243" s="110"/>
      <c r="B243" s="110"/>
      <c r="C243" s="110"/>
      <c r="D243" s="111"/>
      <c r="E243" s="14"/>
      <c r="F243" s="14"/>
    </row>
    <row r="244" spans="1:6" ht="12.75">
      <c r="A244" s="110"/>
      <c r="B244" s="110"/>
      <c r="C244" s="110"/>
      <c r="D244" s="111"/>
      <c r="E244" s="14"/>
      <c r="F244" s="14"/>
    </row>
    <row r="245" spans="1:6" ht="12.75">
      <c r="A245" s="110"/>
      <c r="B245" s="110"/>
      <c r="C245" s="110"/>
      <c r="D245" s="111"/>
      <c r="E245" s="14"/>
      <c r="F245" s="14"/>
    </row>
    <row r="246" spans="1:6" ht="12.75">
      <c r="A246" s="110"/>
      <c r="B246" s="110"/>
      <c r="C246" s="110"/>
      <c r="D246" s="111"/>
      <c r="E246" s="14"/>
      <c r="F246" s="14"/>
    </row>
    <row r="247" spans="1:6" ht="12.75">
      <c r="A247" s="110"/>
      <c r="B247" s="110"/>
      <c r="C247" s="110"/>
      <c r="D247" s="111"/>
      <c r="E247" s="14"/>
      <c r="F247" s="14"/>
    </row>
    <row r="248" spans="1:6" ht="12.75">
      <c r="A248" s="110"/>
      <c r="B248" s="110"/>
      <c r="C248" s="110"/>
      <c r="D248" s="111"/>
      <c r="E248" s="14"/>
      <c r="F248" s="14"/>
    </row>
    <row r="249" spans="1:6" ht="12.75">
      <c r="A249" s="110"/>
      <c r="B249" s="110"/>
      <c r="C249" s="110"/>
      <c r="D249" s="111"/>
      <c r="E249" s="14"/>
      <c r="F249" s="14"/>
    </row>
    <row r="250" spans="1:6" ht="12.75">
      <c r="A250" s="110"/>
      <c r="B250" s="110"/>
      <c r="C250" s="110"/>
      <c r="D250" s="111"/>
      <c r="E250" s="14"/>
      <c r="F250" s="14"/>
    </row>
    <row r="251" spans="1:6" ht="12.75">
      <c r="A251" s="110"/>
      <c r="B251" s="110"/>
      <c r="C251" s="110"/>
      <c r="D251" s="111"/>
      <c r="E251" s="14"/>
      <c r="F251" s="14"/>
    </row>
    <row r="252" spans="1:6" ht="12.75">
      <c r="A252" s="110"/>
      <c r="B252" s="110"/>
      <c r="C252" s="110"/>
      <c r="D252" s="111"/>
      <c r="E252" s="14"/>
      <c r="F252" s="14"/>
    </row>
    <row r="253" spans="1:6" ht="12.75">
      <c r="A253" s="110"/>
      <c r="B253" s="110"/>
      <c r="C253" s="110"/>
      <c r="D253" s="111"/>
      <c r="E253" s="14"/>
      <c r="F253" s="14"/>
    </row>
    <row r="254" spans="1:6" ht="12.75">
      <c r="A254" s="110"/>
      <c r="B254" s="110"/>
      <c r="C254" s="110"/>
      <c r="D254" s="111"/>
      <c r="E254" s="14"/>
      <c r="F254" s="14"/>
    </row>
    <row r="255" spans="1:6" ht="12.75">
      <c r="A255" s="110"/>
      <c r="B255" s="110"/>
      <c r="C255" s="110"/>
      <c r="D255" s="111"/>
      <c r="E255" s="14"/>
      <c r="F255" s="14"/>
    </row>
    <row r="256" spans="1:6" ht="12.75">
      <c r="A256" s="110"/>
      <c r="B256" s="110"/>
      <c r="C256" s="110"/>
      <c r="D256" s="111"/>
      <c r="E256" s="14"/>
      <c r="F256" s="14"/>
    </row>
    <row r="257" spans="1:6" ht="12.75">
      <c r="A257" s="110"/>
      <c r="B257" s="110"/>
      <c r="C257" s="110"/>
      <c r="D257" s="111"/>
      <c r="E257" s="14"/>
      <c r="F257" s="14"/>
    </row>
    <row r="258" spans="1:6" ht="12.75">
      <c r="A258" s="110"/>
      <c r="B258" s="110"/>
      <c r="C258" s="110"/>
      <c r="D258" s="111"/>
      <c r="E258" s="14"/>
      <c r="F258" s="14"/>
    </row>
    <row r="259" spans="1:6" ht="12.75">
      <c r="A259" s="110"/>
      <c r="B259" s="110"/>
      <c r="C259" s="110"/>
      <c r="D259" s="111"/>
      <c r="E259" s="14"/>
      <c r="F259" s="14"/>
    </row>
    <row r="260" spans="1:6" ht="12.75">
      <c r="A260" s="110"/>
      <c r="B260" s="110"/>
      <c r="C260" s="110"/>
      <c r="D260" s="111"/>
      <c r="E260" s="14"/>
      <c r="F260" s="14"/>
    </row>
    <row r="261" spans="1:6" ht="12.75">
      <c r="A261" s="110"/>
      <c r="B261" s="110"/>
      <c r="C261" s="110"/>
      <c r="D261" s="111"/>
      <c r="E261" s="14"/>
      <c r="F261" s="14"/>
    </row>
    <row r="262" spans="1:6" ht="12.75">
      <c r="A262" s="110"/>
      <c r="B262" s="110"/>
      <c r="C262" s="110"/>
      <c r="D262" s="111"/>
      <c r="E262" s="14"/>
      <c r="F262" s="14"/>
    </row>
    <row r="263" spans="1:6" ht="12.75">
      <c r="A263" s="110"/>
      <c r="B263" s="110"/>
      <c r="C263" s="110"/>
      <c r="D263" s="111"/>
      <c r="E263" s="14"/>
      <c r="F263" s="14"/>
    </row>
    <row r="264" spans="1:6" ht="12.75">
      <c r="A264" s="110"/>
      <c r="B264" s="110"/>
      <c r="C264" s="110"/>
      <c r="D264" s="111"/>
      <c r="E264" s="14"/>
      <c r="F264" s="14"/>
    </row>
    <row r="265" spans="1:6" ht="12.75">
      <c r="A265" s="110"/>
      <c r="B265" s="110"/>
      <c r="C265" s="110"/>
      <c r="D265" s="111"/>
      <c r="E265" s="14"/>
      <c r="F265" s="14"/>
    </row>
    <row r="266" spans="1:6" ht="12.75">
      <c r="A266" s="110"/>
      <c r="B266" s="110"/>
      <c r="C266" s="110"/>
      <c r="D266" s="111"/>
      <c r="E266" s="14"/>
      <c r="F266" s="14"/>
    </row>
    <row r="267" spans="1:6" ht="12.75">
      <c r="A267" s="110"/>
      <c r="B267" s="110"/>
      <c r="C267" s="110"/>
      <c r="D267" s="111"/>
      <c r="E267" s="14"/>
      <c r="F267" s="14"/>
    </row>
    <row r="268" spans="1:6" ht="12.75">
      <c r="A268" s="110"/>
      <c r="B268" s="110"/>
      <c r="C268" s="110"/>
      <c r="D268" s="111"/>
      <c r="E268" s="14"/>
      <c r="F268" s="14"/>
    </row>
    <row r="269" spans="1:6" ht="12.75">
      <c r="A269" s="110"/>
      <c r="B269" s="110"/>
      <c r="C269" s="110"/>
      <c r="D269" s="111"/>
      <c r="E269" s="14"/>
      <c r="F269" s="14"/>
    </row>
    <row r="270" spans="1:6" ht="12.75">
      <c r="A270" s="110"/>
      <c r="B270" s="110"/>
      <c r="C270" s="110"/>
      <c r="D270" s="111"/>
      <c r="E270" s="14"/>
      <c r="F270" s="14"/>
    </row>
    <row r="271" spans="1:6" ht="12.75">
      <c r="A271" s="110"/>
      <c r="B271" s="110"/>
      <c r="C271" s="110"/>
      <c r="D271" s="111"/>
      <c r="E271" s="14"/>
      <c r="F271" s="14"/>
    </row>
    <row r="272" spans="1:6" ht="12.75">
      <c r="A272" s="110"/>
      <c r="B272" s="110"/>
      <c r="C272" s="110"/>
      <c r="D272" s="111"/>
      <c r="E272" s="14"/>
      <c r="F272" s="14"/>
    </row>
    <row r="273" spans="1:6" ht="12.75">
      <c r="A273" s="110"/>
      <c r="B273" s="110"/>
      <c r="C273" s="110"/>
      <c r="D273" s="111"/>
      <c r="E273" s="14"/>
      <c r="F273" s="14"/>
    </row>
    <row r="274" spans="1:6" ht="12.75">
      <c r="A274" s="110"/>
      <c r="B274" s="110"/>
      <c r="C274" s="110"/>
      <c r="D274" s="111"/>
      <c r="E274" s="14"/>
      <c r="F274" s="14"/>
    </row>
    <row r="275" spans="1:6" ht="12.75">
      <c r="A275" s="110"/>
      <c r="B275" s="110"/>
      <c r="C275" s="110"/>
      <c r="D275" s="111"/>
      <c r="E275" s="14"/>
      <c r="F275" s="14"/>
    </row>
    <row r="276" spans="1:6" ht="12.75">
      <c r="A276" s="110"/>
      <c r="B276" s="110"/>
      <c r="C276" s="110"/>
      <c r="D276" s="111"/>
      <c r="E276" s="14"/>
      <c r="F276" s="14"/>
    </row>
    <row r="277" spans="1:6" ht="12.75">
      <c r="A277" s="110"/>
      <c r="B277" s="110"/>
      <c r="C277" s="110"/>
      <c r="D277" s="111"/>
      <c r="E277" s="14"/>
      <c r="F277" s="14"/>
    </row>
    <row r="278" spans="1:6" ht="12.75">
      <c r="A278" s="110"/>
      <c r="B278" s="110"/>
      <c r="C278" s="110"/>
      <c r="D278" s="111"/>
      <c r="E278" s="14"/>
      <c r="F278" s="14"/>
    </row>
    <row r="279" spans="1:6" ht="12.75">
      <c r="A279" s="110"/>
      <c r="B279" s="110"/>
      <c r="C279" s="110"/>
      <c r="D279" s="111"/>
      <c r="E279" s="14"/>
      <c r="F279" s="14"/>
    </row>
    <row r="280" spans="1:6" ht="12.75">
      <c r="A280" s="110"/>
      <c r="B280" s="110"/>
      <c r="C280" s="110"/>
      <c r="D280" s="111"/>
      <c r="E280" s="14"/>
      <c r="F280" s="14"/>
    </row>
    <row r="281" spans="1:6" ht="12.75">
      <c r="A281" s="110"/>
      <c r="B281" s="110"/>
      <c r="C281" s="110"/>
      <c r="D281" s="111"/>
      <c r="E281" s="14"/>
      <c r="F281" s="14"/>
    </row>
    <row r="282" spans="1:6" ht="12.75">
      <c r="A282" s="110"/>
      <c r="B282" s="110"/>
      <c r="C282" s="110"/>
      <c r="D282" s="111"/>
      <c r="E282" s="14"/>
      <c r="F282" s="14"/>
    </row>
    <row r="283" spans="1:6" ht="12.75">
      <c r="A283" s="110"/>
      <c r="B283" s="110"/>
      <c r="C283" s="110"/>
      <c r="D283" s="111"/>
      <c r="E283" s="14"/>
      <c r="F283" s="14"/>
    </row>
    <row r="284" spans="1:6" ht="12.75">
      <c r="A284" s="110"/>
      <c r="B284" s="110"/>
      <c r="C284" s="110"/>
      <c r="D284" s="111"/>
      <c r="E284" s="14"/>
      <c r="F284" s="14"/>
    </row>
    <row r="285" spans="1:6" ht="12.75">
      <c r="A285" s="110"/>
      <c r="B285" s="110"/>
      <c r="C285" s="110"/>
      <c r="D285" s="111"/>
      <c r="E285" s="14"/>
      <c r="F285" s="14"/>
    </row>
    <row r="286" spans="1:6" ht="12.75">
      <c r="A286" s="110"/>
      <c r="B286" s="110"/>
      <c r="C286" s="110"/>
      <c r="D286" s="111"/>
      <c r="E286" s="14"/>
      <c r="F286" s="14"/>
    </row>
    <row r="287" spans="1:6" ht="12.75">
      <c r="A287" s="110"/>
      <c r="B287" s="110"/>
      <c r="C287" s="110"/>
      <c r="D287" s="111"/>
      <c r="E287" s="14"/>
      <c r="F287" s="14"/>
    </row>
    <row r="288" spans="1:6" ht="12.75">
      <c r="A288" s="110"/>
      <c r="B288" s="110"/>
      <c r="C288" s="110"/>
      <c r="D288" s="111"/>
      <c r="E288" s="14"/>
      <c r="F288" s="14"/>
    </row>
    <row r="289" spans="1:6" ht="12.75">
      <c r="A289" s="110"/>
      <c r="B289" s="110"/>
      <c r="C289" s="110"/>
      <c r="D289" s="111"/>
      <c r="E289" s="14"/>
      <c r="F289" s="14"/>
    </row>
  </sheetData>
  <sheetProtection password="D079" sheet="1"/>
  <mergeCells count="3">
    <mergeCell ref="A84:F84"/>
    <mergeCell ref="A91:F91"/>
    <mergeCell ref="A86:F86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93"/>
  <sheetViews>
    <sheetView tabSelected="1" zoomScale="75" zoomScaleNormal="75" zoomScalePageLayoutView="0" workbookViewId="0" topLeftCell="A1">
      <pane ySplit="4" topLeftCell="A5" activePane="bottomLeft" state="frozen"/>
      <selection pane="topLeft" activeCell="A1" sqref="A1"/>
      <selection pane="bottomLeft" activeCell="F58" sqref="F58"/>
    </sheetView>
  </sheetViews>
  <sheetFormatPr defaultColWidth="9.140625" defaultRowHeight="12.75"/>
  <cols>
    <col min="1" max="1" width="9.140625" style="21" customWidth="1"/>
    <col min="2" max="2" width="43.7109375" style="21" customWidth="1"/>
    <col min="3" max="6" width="9.140625" style="21" customWidth="1"/>
    <col min="7" max="7" width="12.57421875" style="21" customWidth="1"/>
    <col min="8" max="16384" width="9.140625" style="21" customWidth="1"/>
  </cols>
  <sheetData>
    <row r="1" spans="1:6" ht="12.75">
      <c r="A1" s="47"/>
      <c r="B1" s="48" t="s">
        <v>248</v>
      </c>
      <c r="C1" s="48"/>
      <c r="D1" s="49"/>
      <c r="E1" s="3"/>
      <c r="F1" s="3"/>
    </row>
    <row r="2" spans="1:6" ht="12.75">
      <c r="A2" s="50"/>
      <c r="B2" s="51"/>
      <c r="C2" s="51"/>
      <c r="D2" s="52"/>
      <c r="E2" s="4"/>
      <c r="F2" s="4"/>
    </row>
    <row r="3" spans="1:6" ht="12.75">
      <c r="A3" s="53"/>
      <c r="B3" s="53"/>
      <c r="C3" s="53"/>
      <c r="D3" s="54"/>
      <c r="E3" s="5"/>
      <c r="F3" s="5"/>
    </row>
    <row r="4" spans="1:6" ht="12.75">
      <c r="A4" s="55" t="s">
        <v>185</v>
      </c>
      <c r="B4" s="56" t="s">
        <v>186</v>
      </c>
      <c r="C4" s="56" t="s">
        <v>187</v>
      </c>
      <c r="D4" s="57" t="s">
        <v>188</v>
      </c>
      <c r="E4" s="6" t="s">
        <v>189</v>
      </c>
      <c r="F4" s="6" t="s">
        <v>190</v>
      </c>
    </row>
    <row r="5" spans="1:6" ht="12.75">
      <c r="A5" s="58"/>
      <c r="B5" s="53"/>
      <c r="C5" s="53"/>
      <c r="D5" s="59"/>
      <c r="E5" s="7"/>
      <c r="F5" s="7"/>
    </row>
    <row r="6" spans="1:6" ht="12.75">
      <c r="A6" s="58"/>
      <c r="B6" s="53"/>
      <c r="C6" s="53"/>
      <c r="D6" s="59"/>
      <c r="E6" s="7"/>
      <c r="F6" s="7"/>
    </row>
    <row r="7" spans="1:6" ht="12.75">
      <c r="A7" s="60" t="s">
        <v>191</v>
      </c>
      <c r="B7" s="61" t="s">
        <v>192</v>
      </c>
      <c r="C7" s="62"/>
      <c r="D7" s="63"/>
      <c r="E7" s="6"/>
      <c r="F7" s="6"/>
    </row>
    <row r="8" spans="1:6" ht="12.75">
      <c r="A8" s="58"/>
      <c r="B8" s="53"/>
      <c r="C8" s="53"/>
      <c r="D8" s="59"/>
      <c r="E8" s="5"/>
      <c r="F8" s="8"/>
    </row>
    <row r="9" spans="1:6" ht="25.5">
      <c r="A9" s="58" t="s">
        <v>193</v>
      </c>
      <c r="B9" s="53" t="s">
        <v>194</v>
      </c>
      <c r="C9" s="64" t="s">
        <v>195</v>
      </c>
      <c r="D9" s="12">
        <v>118.2</v>
      </c>
      <c r="E9" s="8"/>
      <c r="F9" s="8">
        <f>D9*E9</f>
        <v>0</v>
      </c>
    </row>
    <row r="10" spans="1:6" ht="12.75">
      <c r="A10" s="58"/>
      <c r="B10" s="65"/>
      <c r="C10" s="65"/>
      <c r="D10" s="12"/>
      <c r="E10" s="8"/>
      <c r="F10" s="8"/>
    </row>
    <row r="11" spans="1:6" ht="12.75">
      <c r="A11" s="58" t="s">
        <v>196</v>
      </c>
      <c r="B11" s="53" t="s">
        <v>197</v>
      </c>
      <c r="C11" s="64" t="s">
        <v>198</v>
      </c>
      <c r="D11" s="12">
        <v>4</v>
      </c>
      <c r="E11" s="8"/>
      <c r="F11" s="8">
        <f>D11*E11</f>
        <v>0</v>
      </c>
    </row>
    <row r="12" spans="1:6" ht="12.75">
      <c r="A12" s="66"/>
      <c r="B12" s="67"/>
      <c r="C12" s="67"/>
      <c r="D12" s="12"/>
      <c r="E12" s="8"/>
      <c r="F12" s="8"/>
    </row>
    <row r="13" spans="1:6" ht="12.75">
      <c r="A13" s="68" t="s">
        <v>199</v>
      </c>
      <c r="B13" s="53" t="s">
        <v>200</v>
      </c>
      <c r="C13" s="67" t="s">
        <v>198</v>
      </c>
      <c r="D13" s="12">
        <v>4</v>
      </c>
      <c r="E13" s="8"/>
      <c r="F13" s="8">
        <f>D13*E13</f>
        <v>0</v>
      </c>
    </row>
    <row r="14" spans="1:6" ht="12.75">
      <c r="A14" s="68"/>
      <c r="B14" s="67"/>
      <c r="C14" s="67"/>
      <c r="D14" s="12"/>
      <c r="E14" s="8"/>
      <c r="F14" s="8"/>
    </row>
    <row r="15" spans="1:6" ht="89.25">
      <c r="A15" s="69" t="s">
        <v>201</v>
      </c>
      <c r="B15" s="70" t="s">
        <v>202</v>
      </c>
      <c r="C15" s="67" t="s">
        <v>198</v>
      </c>
      <c r="D15" s="54">
        <v>5</v>
      </c>
      <c r="E15" s="8"/>
      <c r="F15" s="8">
        <f>D15*E15</f>
        <v>0</v>
      </c>
    </row>
    <row r="16" spans="1:6" ht="12.75">
      <c r="A16" s="68"/>
      <c r="B16" s="67"/>
      <c r="C16" s="67"/>
      <c r="D16" s="54"/>
      <c r="E16" s="5"/>
      <c r="F16" s="5"/>
    </row>
    <row r="17" spans="1:7" ht="12.75">
      <c r="A17" s="71" t="s">
        <v>191</v>
      </c>
      <c r="B17" s="72" t="s">
        <v>204</v>
      </c>
      <c r="C17" s="72"/>
      <c r="D17" s="73"/>
      <c r="E17" s="9"/>
      <c r="F17" s="74">
        <f>SUM(F9:F16)</f>
        <v>0</v>
      </c>
      <c r="G17" s="74"/>
    </row>
    <row r="18" spans="1:6" ht="12.75">
      <c r="A18" s="75"/>
      <c r="B18" s="76"/>
      <c r="C18" s="76"/>
      <c r="D18" s="54"/>
      <c r="E18" s="10"/>
      <c r="F18" s="10"/>
    </row>
    <row r="19" spans="1:6" ht="12.75">
      <c r="A19" s="75"/>
      <c r="B19" s="76"/>
      <c r="C19" s="76"/>
      <c r="D19" s="54"/>
      <c r="E19" s="10"/>
      <c r="F19" s="10"/>
    </row>
    <row r="20" spans="1:6" ht="12.75">
      <c r="A20" s="60" t="s">
        <v>205</v>
      </c>
      <c r="B20" s="61" t="s">
        <v>206</v>
      </c>
      <c r="C20" s="62"/>
      <c r="D20" s="77"/>
      <c r="E20" s="11"/>
      <c r="F20" s="11"/>
    </row>
    <row r="21" spans="1:6" ht="12.75">
      <c r="A21" s="78"/>
      <c r="B21" s="78"/>
      <c r="C21" s="78"/>
      <c r="D21" s="52"/>
      <c r="E21" s="4"/>
      <c r="F21" s="4"/>
    </row>
    <row r="22" spans="1:6" ht="63.75">
      <c r="A22" s="79">
        <v>1</v>
      </c>
      <c r="B22" s="53" t="s">
        <v>207</v>
      </c>
      <c r="C22" s="64" t="s">
        <v>208</v>
      </c>
      <c r="D22" s="12">
        <v>310.33</v>
      </c>
      <c r="E22" s="8"/>
      <c r="F22" s="8">
        <f>D22*E22</f>
        <v>0</v>
      </c>
    </row>
    <row r="23" spans="1:6" ht="12.75">
      <c r="A23" s="79"/>
      <c r="B23" s="53"/>
      <c r="C23" s="64"/>
      <c r="D23" s="12"/>
      <c r="E23" s="8"/>
      <c r="F23" s="8"/>
    </row>
    <row r="24" spans="1:6" ht="63.75">
      <c r="A24" s="79">
        <v>2</v>
      </c>
      <c r="B24" s="53" t="s">
        <v>209</v>
      </c>
      <c r="C24" s="64" t="s">
        <v>208</v>
      </c>
      <c r="D24" s="12">
        <v>51.85</v>
      </c>
      <c r="E24" s="8"/>
      <c r="F24" s="8">
        <f>D24*E24</f>
        <v>0</v>
      </c>
    </row>
    <row r="25" spans="1:6" ht="12.75">
      <c r="A25" s="79"/>
      <c r="B25" s="53"/>
      <c r="C25" s="64"/>
      <c r="D25" s="12"/>
      <c r="E25" s="8"/>
      <c r="F25" s="8"/>
    </row>
    <row r="26" spans="1:6" ht="63.75">
      <c r="A26" s="79">
        <v>3</v>
      </c>
      <c r="B26" s="53" t="s">
        <v>210</v>
      </c>
      <c r="C26" s="64" t="s">
        <v>208</v>
      </c>
      <c r="D26" s="12">
        <v>10.32</v>
      </c>
      <c r="E26" s="8"/>
      <c r="F26" s="8">
        <f>D26*E26</f>
        <v>0</v>
      </c>
    </row>
    <row r="27" spans="1:6" ht="12.75">
      <c r="A27" s="79"/>
      <c r="B27" s="90"/>
      <c r="C27" s="64"/>
      <c r="D27" s="12"/>
      <c r="E27" s="8"/>
      <c r="F27" s="8"/>
    </row>
    <row r="28" spans="1:6" ht="51">
      <c r="A28" s="79">
        <v>4</v>
      </c>
      <c r="B28" s="80" t="s">
        <v>211</v>
      </c>
      <c r="C28" s="64" t="s">
        <v>212</v>
      </c>
      <c r="D28" s="12">
        <v>945.6</v>
      </c>
      <c r="E28" s="8"/>
      <c r="F28" s="8">
        <f>D28*E28</f>
        <v>0</v>
      </c>
    </row>
    <row r="29" spans="1:6" ht="12.75">
      <c r="A29" s="79"/>
      <c r="B29" s="80"/>
      <c r="C29" s="64"/>
      <c r="D29" s="12"/>
      <c r="E29" s="8"/>
      <c r="F29" s="8"/>
    </row>
    <row r="30" spans="1:6" ht="25.5">
      <c r="A30" s="79">
        <v>5</v>
      </c>
      <c r="B30" s="80" t="s">
        <v>214</v>
      </c>
      <c r="C30" s="64" t="s">
        <v>215</v>
      </c>
      <c r="D30" s="12">
        <v>1</v>
      </c>
      <c r="E30" s="8"/>
      <c r="F30" s="8">
        <f>D30*E30</f>
        <v>0</v>
      </c>
    </row>
    <row r="31" spans="1:6" ht="12.75">
      <c r="A31" s="81"/>
      <c r="B31" s="80"/>
      <c r="C31" s="64"/>
      <c r="D31" s="12"/>
      <c r="E31" s="8"/>
      <c r="F31" s="8"/>
    </row>
    <row r="32" spans="1:6" ht="51">
      <c r="A32" s="79">
        <v>6</v>
      </c>
      <c r="B32" s="80" t="s">
        <v>216</v>
      </c>
      <c r="C32" s="64" t="s">
        <v>215</v>
      </c>
      <c r="D32" s="12">
        <v>1</v>
      </c>
      <c r="E32" s="8"/>
      <c r="F32" s="8">
        <f aca="true" t="shared" si="0" ref="F32:F44">D32*E32</f>
        <v>0</v>
      </c>
    </row>
    <row r="33" spans="1:6" ht="12.75">
      <c r="A33" s="79"/>
      <c r="B33" s="82"/>
      <c r="C33" s="67"/>
      <c r="D33" s="12"/>
      <c r="E33" s="8"/>
      <c r="F33" s="8"/>
    </row>
    <row r="34" spans="1:6" ht="51">
      <c r="A34" s="79">
        <v>7</v>
      </c>
      <c r="B34" s="82" t="s">
        <v>217</v>
      </c>
      <c r="C34" s="64" t="s">
        <v>218</v>
      </c>
      <c r="D34" s="12">
        <v>198.86</v>
      </c>
      <c r="E34" s="8"/>
      <c r="F34" s="8">
        <f t="shared" si="0"/>
        <v>0</v>
      </c>
    </row>
    <row r="35" spans="1:6" ht="12.75">
      <c r="A35" s="79"/>
      <c r="B35" s="82"/>
      <c r="C35" s="67"/>
      <c r="D35" s="12"/>
      <c r="E35" s="8"/>
      <c r="F35" s="8"/>
    </row>
    <row r="36" spans="1:6" ht="51">
      <c r="A36" s="83">
        <v>8</v>
      </c>
      <c r="B36" s="80" t="s">
        <v>219</v>
      </c>
      <c r="C36" s="64" t="s">
        <v>220</v>
      </c>
      <c r="D36" s="12">
        <v>15.4</v>
      </c>
      <c r="E36" s="8"/>
      <c r="F36" s="8">
        <f t="shared" si="0"/>
        <v>0</v>
      </c>
    </row>
    <row r="37" spans="1:6" ht="12.75">
      <c r="A37" s="99"/>
      <c r="B37" s="82"/>
      <c r="C37" s="67"/>
      <c r="D37" s="12"/>
      <c r="E37" s="8"/>
      <c r="F37" s="8"/>
    </row>
    <row r="38" spans="1:6" ht="76.5">
      <c r="A38" s="89">
        <v>9</v>
      </c>
      <c r="B38" s="82" t="s">
        <v>221</v>
      </c>
      <c r="C38" s="64" t="s">
        <v>220</v>
      </c>
      <c r="D38" s="12">
        <v>66.25</v>
      </c>
      <c r="E38" s="8"/>
      <c r="F38" s="8">
        <f t="shared" si="0"/>
        <v>0</v>
      </c>
    </row>
    <row r="39" spans="1:6" ht="12.75">
      <c r="A39" s="95"/>
      <c r="B39" s="82"/>
      <c r="C39" s="67"/>
      <c r="D39" s="12"/>
      <c r="E39" s="8"/>
      <c r="F39" s="8"/>
    </row>
    <row r="40" spans="1:6" ht="102">
      <c r="A40" s="115">
        <v>10</v>
      </c>
      <c r="B40" s="82" t="s">
        <v>222</v>
      </c>
      <c r="C40" s="64" t="s">
        <v>220</v>
      </c>
      <c r="D40" s="12">
        <v>200.43</v>
      </c>
      <c r="E40" s="8"/>
      <c r="F40" s="8">
        <f t="shared" si="0"/>
        <v>0</v>
      </c>
    </row>
    <row r="41" spans="1:6" ht="12.75">
      <c r="A41" s="95"/>
      <c r="B41" s="82"/>
      <c r="C41" s="67"/>
      <c r="D41" s="12"/>
      <c r="E41" s="8"/>
      <c r="F41" s="8"/>
    </row>
    <row r="42" spans="1:6" ht="38.25">
      <c r="A42" s="115">
        <v>11</v>
      </c>
      <c r="B42" s="82" t="s">
        <v>223</v>
      </c>
      <c r="C42" s="64" t="s">
        <v>220</v>
      </c>
      <c r="D42" s="12">
        <v>23.2</v>
      </c>
      <c r="E42" s="8"/>
      <c r="F42" s="8">
        <f t="shared" si="0"/>
        <v>0</v>
      </c>
    </row>
    <row r="43" spans="1:6" ht="12.75">
      <c r="A43" s="89"/>
      <c r="B43" s="82"/>
      <c r="C43" s="67"/>
      <c r="D43" s="12"/>
      <c r="E43" s="8"/>
      <c r="F43" s="8"/>
    </row>
    <row r="44" spans="1:6" ht="25.5">
      <c r="A44" s="115">
        <v>12</v>
      </c>
      <c r="B44" s="86" t="s">
        <v>224</v>
      </c>
      <c r="C44" s="87" t="s">
        <v>215</v>
      </c>
      <c r="D44" s="12">
        <v>1</v>
      </c>
      <c r="E44" s="12"/>
      <c r="F44" s="8">
        <f t="shared" si="0"/>
        <v>0</v>
      </c>
    </row>
    <row r="45" spans="1:6" ht="12.75">
      <c r="A45" s="91"/>
      <c r="B45" s="53"/>
      <c r="C45" s="53"/>
      <c r="D45" s="92"/>
      <c r="E45" s="5"/>
      <c r="F45" s="5"/>
    </row>
    <row r="46" spans="1:7" ht="12.75">
      <c r="A46" s="93" t="s">
        <v>205</v>
      </c>
      <c r="B46" s="72" t="s">
        <v>227</v>
      </c>
      <c r="C46" s="72"/>
      <c r="D46" s="73"/>
      <c r="E46" s="9"/>
      <c r="F46" s="74">
        <f>SUM(F22:F45)</f>
        <v>0</v>
      </c>
      <c r="G46" s="74"/>
    </row>
    <row r="47" spans="1:6" ht="12.75">
      <c r="A47" s="94"/>
      <c r="B47" s="76"/>
      <c r="C47" s="76"/>
      <c r="D47" s="92"/>
      <c r="E47" s="10"/>
      <c r="F47" s="10"/>
    </row>
    <row r="48" spans="1:6" ht="12.75">
      <c r="A48" s="95"/>
      <c r="B48" s="76"/>
      <c r="C48" s="76"/>
      <c r="D48" s="54"/>
      <c r="E48" s="10"/>
      <c r="F48" s="10"/>
    </row>
    <row r="49" spans="1:6" ht="12.75">
      <c r="A49" s="60" t="s">
        <v>228</v>
      </c>
      <c r="B49" s="61" t="s">
        <v>229</v>
      </c>
      <c r="C49" s="62"/>
      <c r="D49" s="77"/>
      <c r="E49" s="11"/>
      <c r="F49" s="11"/>
    </row>
    <row r="50" spans="1:6" ht="12.75">
      <c r="A50" s="68"/>
      <c r="B50" s="53"/>
      <c r="C50" s="53"/>
      <c r="D50" s="54"/>
      <c r="E50" s="5"/>
      <c r="F50" s="5"/>
    </row>
    <row r="51" spans="1:6" ht="51">
      <c r="A51" s="183" t="s">
        <v>193</v>
      </c>
      <c r="B51" s="96" t="s">
        <v>230</v>
      </c>
      <c r="C51" s="64"/>
      <c r="D51" s="12"/>
      <c r="E51" s="8"/>
      <c r="F51" s="8"/>
    </row>
    <row r="52" spans="1:6" ht="15">
      <c r="A52" s="183"/>
      <c r="B52" s="97" t="s">
        <v>232</v>
      </c>
      <c r="C52" s="65" t="s">
        <v>195</v>
      </c>
      <c r="D52" s="12">
        <v>118.2</v>
      </c>
      <c r="E52" s="8"/>
      <c r="F52" s="8">
        <f>D52*E52</f>
        <v>0</v>
      </c>
    </row>
    <row r="53" spans="1:6" ht="12.75">
      <c r="A53" s="183"/>
      <c r="B53" s="97"/>
      <c r="C53" s="65"/>
      <c r="D53" s="12"/>
      <c r="E53" s="8"/>
      <c r="F53" s="8"/>
    </row>
    <row r="54" spans="1:6" ht="51">
      <c r="A54" s="79" t="s">
        <v>196</v>
      </c>
      <c r="B54" s="96" t="s">
        <v>230</v>
      </c>
      <c r="C54" s="65"/>
      <c r="D54" s="12"/>
      <c r="E54" s="8"/>
      <c r="F54" s="8"/>
    </row>
    <row r="55" spans="1:6" ht="15">
      <c r="A55" s="183"/>
      <c r="B55" s="97" t="s">
        <v>402</v>
      </c>
      <c r="C55" s="65" t="s">
        <v>195</v>
      </c>
      <c r="D55" s="12">
        <v>10</v>
      </c>
      <c r="E55" s="8"/>
      <c r="F55" s="8">
        <f>D55*E55</f>
        <v>0</v>
      </c>
    </row>
    <row r="56" spans="1:6" ht="12.75">
      <c r="A56" s="183"/>
      <c r="B56" s="97"/>
      <c r="C56" s="65"/>
      <c r="D56" s="12"/>
      <c r="E56" s="8"/>
      <c r="F56" s="8"/>
    </row>
    <row r="57" spans="1:6" ht="76.5">
      <c r="A57" s="84">
        <v>3</v>
      </c>
      <c r="B57" s="96" t="s">
        <v>233</v>
      </c>
      <c r="C57" s="96"/>
      <c r="D57" s="54"/>
      <c r="E57" s="5"/>
      <c r="F57" s="8"/>
    </row>
    <row r="58" spans="1:6" ht="12.75">
      <c r="A58" s="84"/>
      <c r="B58" s="97" t="s">
        <v>234</v>
      </c>
      <c r="C58" s="67" t="s">
        <v>198</v>
      </c>
      <c r="D58" s="12">
        <v>3</v>
      </c>
      <c r="E58" s="8"/>
      <c r="F58" s="8">
        <f>D58*E58</f>
        <v>0</v>
      </c>
    </row>
    <row r="59" spans="1:6" ht="12.75">
      <c r="A59" s="84"/>
      <c r="B59" s="97" t="s">
        <v>235</v>
      </c>
      <c r="C59" s="67" t="s">
        <v>198</v>
      </c>
      <c r="D59" s="12">
        <v>2</v>
      </c>
      <c r="E59" s="8"/>
      <c r="F59" s="8">
        <f>D59*E59</f>
        <v>0</v>
      </c>
    </row>
    <row r="60" spans="1:6" ht="12.75">
      <c r="A60" s="84"/>
      <c r="B60" s="97"/>
      <c r="C60" s="67"/>
      <c r="D60" s="12"/>
      <c r="E60" s="8"/>
      <c r="F60" s="8"/>
    </row>
    <row r="61" spans="1:6" ht="99" customHeight="1">
      <c r="A61" s="84">
        <v>4</v>
      </c>
      <c r="B61" s="53" t="s">
        <v>403</v>
      </c>
      <c r="C61" s="180" t="s">
        <v>404</v>
      </c>
      <c r="D61" s="181">
        <v>1</v>
      </c>
      <c r="E61" s="182"/>
      <c r="F61" s="182">
        <f>D61*E61</f>
        <v>0</v>
      </c>
    </row>
    <row r="62" spans="1:6" ht="51">
      <c r="A62" s="84">
        <v>5</v>
      </c>
      <c r="B62" s="97" t="s">
        <v>236</v>
      </c>
      <c r="C62" s="67" t="s">
        <v>198</v>
      </c>
      <c r="D62" s="12">
        <v>5</v>
      </c>
      <c r="E62" s="8"/>
      <c r="F62" s="8">
        <f>D62*E62</f>
        <v>0</v>
      </c>
    </row>
    <row r="63" spans="1:6" ht="12.75">
      <c r="A63" s="84"/>
      <c r="B63" s="97"/>
      <c r="C63" s="67"/>
      <c r="D63" s="12"/>
      <c r="E63" s="8"/>
      <c r="F63" s="8"/>
    </row>
    <row r="64" spans="1:6" ht="25.5">
      <c r="A64" s="84">
        <v>6</v>
      </c>
      <c r="B64" s="90" t="s">
        <v>237</v>
      </c>
      <c r="C64" s="101" t="s">
        <v>208</v>
      </c>
      <c r="D64" s="102">
        <v>10</v>
      </c>
      <c r="E64" s="102"/>
      <c r="F64" s="8">
        <f>D64*E64</f>
        <v>0</v>
      </c>
    </row>
    <row r="65" spans="1:6" ht="12.75">
      <c r="A65" s="95"/>
      <c r="B65" s="97"/>
      <c r="C65" s="67"/>
      <c r="D65" s="12"/>
      <c r="E65" s="5"/>
      <c r="F65" s="8"/>
    </row>
    <row r="66" spans="1:7" ht="12.75">
      <c r="A66" s="93" t="s">
        <v>228</v>
      </c>
      <c r="B66" s="72" t="s">
        <v>238</v>
      </c>
      <c r="C66" s="72"/>
      <c r="D66" s="73"/>
      <c r="E66" s="9"/>
      <c r="F66" s="74">
        <f>SUM(F51:F65)</f>
        <v>0</v>
      </c>
      <c r="G66" s="74"/>
    </row>
    <row r="67" spans="1:6" ht="12.75">
      <c r="A67" s="95"/>
      <c r="B67" s="76"/>
      <c r="C67" s="76"/>
      <c r="D67" s="54"/>
      <c r="E67" s="10"/>
      <c r="F67" s="103"/>
    </row>
    <row r="68" spans="1:6" ht="12.75">
      <c r="A68" s="60" t="s">
        <v>239</v>
      </c>
      <c r="B68" s="61" t="s">
        <v>240</v>
      </c>
      <c r="C68" s="62"/>
      <c r="D68" s="77"/>
      <c r="E68" s="11"/>
      <c r="F68" s="11"/>
    </row>
    <row r="69" spans="1:6" ht="12.75">
      <c r="A69" s="104"/>
      <c r="B69" s="105"/>
      <c r="C69" s="105"/>
      <c r="D69" s="54"/>
      <c r="E69" s="13"/>
      <c r="F69" s="13"/>
    </row>
    <row r="70" spans="1:6" ht="25.5">
      <c r="A70" s="106" t="s">
        <v>193</v>
      </c>
      <c r="B70" s="107" t="s">
        <v>241</v>
      </c>
      <c r="C70" s="64" t="s">
        <v>195</v>
      </c>
      <c r="D70" s="12">
        <v>118.2</v>
      </c>
      <c r="E70" s="15"/>
      <c r="F70" s="15">
        <f>D70*E70</f>
        <v>0</v>
      </c>
    </row>
    <row r="71" spans="1:6" ht="12.75">
      <c r="A71" s="68"/>
      <c r="B71" s="67"/>
      <c r="C71" s="67"/>
      <c r="D71" s="54"/>
      <c r="E71" s="5"/>
      <c r="F71" s="5"/>
    </row>
    <row r="72" spans="1:6" ht="38.25">
      <c r="A72" s="69" t="s">
        <v>196</v>
      </c>
      <c r="B72" s="53" t="s">
        <v>242</v>
      </c>
      <c r="C72" s="64" t="s">
        <v>195</v>
      </c>
      <c r="D72" s="12">
        <v>118.2</v>
      </c>
      <c r="E72" s="8"/>
      <c r="F72" s="15">
        <f>D72*E72</f>
        <v>0</v>
      </c>
    </row>
    <row r="73" spans="1:6" ht="12.75">
      <c r="A73" s="68"/>
      <c r="B73" s="67"/>
      <c r="C73" s="67"/>
      <c r="D73" s="54"/>
      <c r="E73" s="5"/>
      <c r="F73" s="5"/>
    </row>
    <row r="74" spans="1:6" ht="15">
      <c r="A74" s="69" t="s">
        <v>199</v>
      </c>
      <c r="B74" s="53" t="s">
        <v>243</v>
      </c>
      <c r="C74" s="64" t="s">
        <v>195</v>
      </c>
      <c r="D74" s="12">
        <v>118.2</v>
      </c>
      <c r="E74" s="8"/>
      <c r="F74" s="15">
        <f>D74*E74</f>
        <v>0</v>
      </c>
    </row>
    <row r="75" spans="1:6" ht="12.75">
      <c r="A75" s="95"/>
      <c r="B75" s="108"/>
      <c r="C75" s="108"/>
      <c r="D75" s="54"/>
      <c r="E75" s="10"/>
      <c r="F75" s="10"/>
    </row>
    <row r="76" spans="1:6" ht="15">
      <c r="A76" s="69" t="s">
        <v>201</v>
      </c>
      <c r="B76" s="53" t="s">
        <v>244</v>
      </c>
      <c r="C76" s="64" t="s">
        <v>195</v>
      </c>
      <c r="D76" s="12">
        <v>118.2</v>
      </c>
      <c r="E76" s="8"/>
      <c r="F76" s="15">
        <f>D76*E76</f>
        <v>0</v>
      </c>
    </row>
    <row r="77" spans="1:6" ht="12.75">
      <c r="A77" s="68"/>
      <c r="B77" s="67"/>
      <c r="C77" s="67"/>
      <c r="D77" s="54"/>
      <c r="E77" s="5"/>
      <c r="F77" s="5"/>
    </row>
    <row r="78" spans="1:6" ht="25.5">
      <c r="A78" s="69" t="s">
        <v>203</v>
      </c>
      <c r="B78" s="53" t="s">
        <v>245</v>
      </c>
      <c r="C78" s="64" t="s">
        <v>198</v>
      </c>
      <c r="D78" s="12">
        <v>5</v>
      </c>
      <c r="E78" s="8"/>
      <c r="F78" s="15">
        <f>D78*E78</f>
        <v>0</v>
      </c>
    </row>
    <row r="79" spans="1:6" ht="12.75">
      <c r="A79" s="69"/>
      <c r="B79" s="65"/>
      <c r="C79" s="65"/>
      <c r="D79" s="54"/>
      <c r="E79" s="5"/>
      <c r="F79" s="5"/>
    </row>
    <row r="80" spans="1:6" ht="12.75">
      <c r="A80" s="69" t="s">
        <v>213</v>
      </c>
      <c r="B80" s="97" t="s">
        <v>246</v>
      </c>
      <c r="C80" s="64" t="s">
        <v>198</v>
      </c>
      <c r="D80" s="12">
        <v>1</v>
      </c>
      <c r="E80" s="114">
        <v>700</v>
      </c>
      <c r="F80" s="15">
        <f>D80*E80</f>
        <v>700</v>
      </c>
    </row>
    <row r="81" spans="1:6" ht="12.75">
      <c r="A81" s="69"/>
      <c r="B81" s="65"/>
      <c r="C81" s="109"/>
      <c r="D81" s="16"/>
      <c r="E81" s="16"/>
      <c r="F81" s="16"/>
    </row>
    <row r="82" spans="1:7" ht="12.75">
      <c r="A82" s="93" t="s">
        <v>239</v>
      </c>
      <c r="B82" s="72" t="s">
        <v>247</v>
      </c>
      <c r="C82" s="72"/>
      <c r="D82" s="73"/>
      <c r="E82" s="9"/>
      <c r="F82" s="74">
        <f>SUM(F70:F81)</f>
        <v>700</v>
      </c>
      <c r="G82" s="74"/>
    </row>
    <row r="83" spans="1:6" ht="12.75">
      <c r="A83" s="110"/>
      <c r="B83" s="4"/>
      <c r="C83" s="4"/>
      <c r="D83" s="111"/>
      <c r="E83" s="4"/>
      <c r="F83" s="14"/>
    </row>
    <row r="84" spans="1:6" ht="12.75">
      <c r="A84" s="110"/>
      <c r="B84" s="4"/>
      <c r="C84" s="4"/>
      <c r="D84" s="111"/>
      <c r="E84" s="4"/>
      <c r="F84" s="112">
        <f>F17+F46+F66+F82</f>
        <v>700</v>
      </c>
    </row>
    <row r="85" spans="1:6" ht="12.75">
      <c r="A85" s="110"/>
      <c r="B85" s="4"/>
      <c r="C85" s="4"/>
      <c r="D85" s="111"/>
      <c r="E85" s="4"/>
      <c r="F85" s="14"/>
    </row>
    <row r="86" spans="1:6" ht="12.75">
      <c r="A86" s="110"/>
      <c r="B86" s="4"/>
      <c r="C86" s="4"/>
      <c r="D86" s="111"/>
      <c r="E86" s="4"/>
      <c r="F86" s="14"/>
    </row>
    <row r="87" spans="1:6" ht="12.75">
      <c r="A87" s="110"/>
      <c r="B87" s="4"/>
      <c r="C87" s="4"/>
      <c r="D87" s="111"/>
      <c r="E87" s="4"/>
      <c r="F87" s="14"/>
    </row>
    <row r="88" spans="1:6" ht="12.75">
      <c r="A88" s="110"/>
      <c r="B88" s="4"/>
      <c r="C88" s="4"/>
      <c r="D88" s="111"/>
      <c r="E88" s="4"/>
      <c r="F88" s="14"/>
    </row>
    <row r="89" spans="1:6" ht="12.75">
      <c r="A89" s="110"/>
      <c r="B89" s="4"/>
      <c r="C89" s="4"/>
      <c r="D89" s="111"/>
      <c r="E89" s="4"/>
      <c r="F89" s="14"/>
    </row>
    <row r="90" spans="1:6" ht="12.75">
      <c r="A90" s="110"/>
      <c r="B90" s="4"/>
      <c r="C90" s="4"/>
      <c r="D90" s="111"/>
      <c r="E90" s="4"/>
      <c r="F90" s="14"/>
    </row>
    <row r="91" spans="1:6" ht="12.75">
      <c r="A91" s="110"/>
      <c r="B91" s="4"/>
      <c r="C91" s="4"/>
      <c r="D91" s="111"/>
      <c r="E91" s="4"/>
      <c r="F91" s="14"/>
    </row>
    <row r="92" spans="1:6" ht="12.75">
      <c r="A92" s="110"/>
      <c r="B92" s="4"/>
      <c r="C92" s="4"/>
      <c r="D92" s="111"/>
      <c r="E92" s="4"/>
      <c r="F92" s="14"/>
    </row>
    <row r="93" spans="1:6" ht="12.75">
      <c r="A93" s="110"/>
      <c r="B93" s="4"/>
      <c r="C93" s="4"/>
      <c r="D93" s="111"/>
      <c r="E93" s="4"/>
      <c r="F93" s="14"/>
    </row>
    <row r="94" spans="1:6" ht="12.75">
      <c r="A94" s="110"/>
      <c r="B94" s="4"/>
      <c r="C94" s="4"/>
      <c r="D94" s="111"/>
      <c r="E94" s="4"/>
      <c r="F94" s="14"/>
    </row>
    <row r="95" spans="1:6" ht="12.75">
      <c r="A95" s="110"/>
      <c r="B95" s="4"/>
      <c r="C95" s="4"/>
      <c r="D95" s="111"/>
      <c r="E95" s="4"/>
      <c r="F95" s="14"/>
    </row>
    <row r="96" spans="1:6" ht="12.75">
      <c r="A96" s="110"/>
      <c r="B96" s="4"/>
      <c r="C96" s="4"/>
      <c r="D96" s="111"/>
      <c r="E96" s="4"/>
      <c r="F96" s="14"/>
    </row>
    <row r="97" spans="1:6" ht="12.75">
      <c r="A97" s="110"/>
      <c r="B97" s="110"/>
      <c r="C97" s="110"/>
      <c r="D97" s="111"/>
      <c r="E97" s="14"/>
      <c r="F97" s="14"/>
    </row>
    <row r="98" spans="1:6" ht="12.75">
      <c r="A98" s="110"/>
      <c r="B98" s="110"/>
      <c r="C98" s="110"/>
      <c r="D98" s="111"/>
      <c r="E98" s="14"/>
      <c r="F98" s="14"/>
    </row>
    <row r="99" spans="1:6" ht="12.75">
      <c r="A99" s="110"/>
      <c r="B99" s="110"/>
      <c r="C99" s="110"/>
      <c r="D99" s="111"/>
      <c r="E99" s="14"/>
      <c r="F99" s="14"/>
    </row>
    <row r="100" spans="1:6" ht="12.75">
      <c r="A100" s="110"/>
      <c r="B100" s="110"/>
      <c r="C100" s="110"/>
      <c r="D100" s="111"/>
      <c r="E100" s="14"/>
      <c r="F100" s="14"/>
    </row>
    <row r="101" spans="1:6" ht="12.75">
      <c r="A101" s="110"/>
      <c r="B101" s="110"/>
      <c r="C101" s="110"/>
      <c r="D101" s="111"/>
      <c r="E101" s="14"/>
      <c r="F101" s="14"/>
    </row>
    <row r="102" spans="1:6" ht="12.75">
      <c r="A102" s="110"/>
      <c r="B102" s="110"/>
      <c r="C102" s="110"/>
      <c r="D102" s="111"/>
      <c r="E102" s="14"/>
      <c r="F102" s="14"/>
    </row>
    <row r="103" spans="1:6" ht="12.75">
      <c r="A103" s="110"/>
      <c r="B103" s="110"/>
      <c r="C103" s="110"/>
      <c r="D103" s="111"/>
      <c r="E103" s="14"/>
      <c r="F103" s="14"/>
    </row>
    <row r="104" spans="1:6" ht="12.75">
      <c r="A104" s="110"/>
      <c r="B104" s="110"/>
      <c r="C104" s="110"/>
      <c r="D104" s="111"/>
      <c r="E104" s="14"/>
      <c r="F104" s="14"/>
    </row>
    <row r="105" spans="1:6" ht="12.75">
      <c r="A105" s="110"/>
      <c r="B105" s="110"/>
      <c r="C105" s="110"/>
      <c r="D105" s="111"/>
      <c r="E105" s="14"/>
      <c r="F105" s="14"/>
    </row>
    <row r="106" spans="1:6" ht="12.75">
      <c r="A106" s="110"/>
      <c r="B106" s="110"/>
      <c r="C106" s="110"/>
      <c r="D106" s="111"/>
      <c r="E106" s="14"/>
      <c r="F106" s="14"/>
    </row>
    <row r="107" spans="1:6" ht="12.75">
      <c r="A107" s="110"/>
      <c r="B107" s="110"/>
      <c r="C107" s="110"/>
      <c r="D107" s="111"/>
      <c r="E107" s="14"/>
      <c r="F107" s="14"/>
    </row>
    <row r="108" spans="1:6" ht="12.75">
      <c r="A108" s="110"/>
      <c r="B108" s="110"/>
      <c r="C108" s="110"/>
      <c r="D108" s="111"/>
      <c r="E108" s="14"/>
      <c r="F108" s="14"/>
    </row>
    <row r="109" spans="1:6" ht="12.75">
      <c r="A109" s="110"/>
      <c r="B109" s="110"/>
      <c r="C109" s="110"/>
      <c r="D109" s="111"/>
      <c r="E109" s="14"/>
      <c r="F109" s="14"/>
    </row>
    <row r="110" spans="1:6" ht="12.75">
      <c r="A110" s="110"/>
      <c r="B110" s="110"/>
      <c r="C110" s="110"/>
      <c r="D110" s="111"/>
      <c r="E110" s="14"/>
      <c r="F110" s="14"/>
    </row>
    <row r="111" spans="1:6" ht="12.75">
      <c r="A111" s="110"/>
      <c r="B111" s="110"/>
      <c r="C111" s="110"/>
      <c r="D111" s="111"/>
      <c r="E111" s="14"/>
      <c r="F111" s="14"/>
    </row>
    <row r="112" spans="1:6" ht="12.75">
      <c r="A112" s="110"/>
      <c r="B112" s="110"/>
      <c r="C112" s="110"/>
      <c r="D112" s="111"/>
      <c r="E112" s="14"/>
      <c r="F112" s="14"/>
    </row>
    <row r="113" spans="1:6" ht="12.75">
      <c r="A113" s="110"/>
      <c r="B113" s="110"/>
      <c r="C113" s="110"/>
      <c r="D113" s="111"/>
      <c r="E113" s="14"/>
      <c r="F113" s="14"/>
    </row>
    <row r="114" spans="1:6" ht="12.75">
      <c r="A114" s="110"/>
      <c r="B114" s="110"/>
      <c r="C114" s="110"/>
      <c r="D114" s="111"/>
      <c r="E114" s="14"/>
      <c r="F114" s="14"/>
    </row>
    <row r="115" spans="1:6" ht="12.75">
      <c r="A115" s="110"/>
      <c r="B115" s="110"/>
      <c r="C115" s="110"/>
      <c r="D115" s="111"/>
      <c r="E115" s="14"/>
      <c r="F115" s="14"/>
    </row>
    <row r="116" spans="1:6" ht="12.75">
      <c r="A116" s="110"/>
      <c r="B116" s="110"/>
      <c r="C116" s="110"/>
      <c r="D116" s="111"/>
      <c r="E116" s="14"/>
      <c r="F116" s="14"/>
    </row>
    <row r="117" spans="1:6" ht="12.75">
      <c r="A117" s="110"/>
      <c r="B117" s="110"/>
      <c r="C117" s="110"/>
      <c r="D117" s="111"/>
      <c r="E117" s="14"/>
      <c r="F117" s="14"/>
    </row>
    <row r="118" spans="1:6" ht="12.75">
      <c r="A118" s="110"/>
      <c r="B118" s="110"/>
      <c r="C118" s="110"/>
      <c r="D118" s="111"/>
      <c r="E118" s="14"/>
      <c r="F118" s="14"/>
    </row>
    <row r="119" spans="1:6" ht="12.75">
      <c r="A119" s="110"/>
      <c r="B119" s="110"/>
      <c r="C119" s="110"/>
      <c r="D119" s="111"/>
      <c r="E119" s="14"/>
      <c r="F119" s="14"/>
    </row>
    <row r="120" spans="1:6" ht="12.75">
      <c r="A120" s="110"/>
      <c r="B120" s="110"/>
      <c r="C120" s="110"/>
      <c r="D120" s="111"/>
      <c r="E120" s="14"/>
      <c r="F120" s="14"/>
    </row>
    <row r="121" spans="1:6" ht="12.75">
      <c r="A121" s="110"/>
      <c r="B121" s="110"/>
      <c r="C121" s="110"/>
      <c r="D121" s="111"/>
      <c r="E121" s="14"/>
      <c r="F121" s="14"/>
    </row>
    <row r="122" spans="1:6" ht="12.75">
      <c r="A122" s="110"/>
      <c r="B122" s="110"/>
      <c r="C122" s="110"/>
      <c r="D122" s="111"/>
      <c r="E122" s="14"/>
      <c r="F122" s="14"/>
    </row>
    <row r="123" spans="1:6" ht="12.75">
      <c r="A123" s="110"/>
      <c r="B123" s="110"/>
      <c r="C123" s="110"/>
      <c r="D123" s="111"/>
      <c r="E123" s="14"/>
      <c r="F123" s="14"/>
    </row>
    <row r="124" spans="1:6" ht="12.75">
      <c r="A124" s="110"/>
      <c r="B124" s="110"/>
      <c r="C124" s="110"/>
      <c r="D124" s="111"/>
      <c r="E124" s="14"/>
      <c r="F124" s="14"/>
    </row>
    <row r="125" spans="1:6" ht="12.75">
      <c r="A125" s="110"/>
      <c r="B125" s="110"/>
      <c r="C125" s="110"/>
      <c r="D125" s="111"/>
      <c r="E125" s="14"/>
      <c r="F125" s="14"/>
    </row>
    <row r="126" spans="1:6" ht="12.75">
      <c r="A126" s="110"/>
      <c r="B126" s="110"/>
      <c r="C126" s="110"/>
      <c r="D126" s="111"/>
      <c r="E126" s="14"/>
      <c r="F126" s="14"/>
    </row>
    <row r="127" spans="1:6" ht="12.75">
      <c r="A127" s="110"/>
      <c r="B127" s="110"/>
      <c r="C127" s="110"/>
      <c r="D127" s="111"/>
      <c r="E127" s="14"/>
      <c r="F127" s="14"/>
    </row>
    <row r="128" spans="1:6" ht="12.75">
      <c r="A128" s="110"/>
      <c r="B128" s="110"/>
      <c r="C128" s="110"/>
      <c r="D128" s="111"/>
      <c r="E128" s="14"/>
      <c r="F128" s="14"/>
    </row>
    <row r="129" spans="1:6" ht="12.75">
      <c r="A129" s="110"/>
      <c r="B129" s="110"/>
      <c r="C129" s="110"/>
      <c r="D129" s="111"/>
      <c r="E129" s="14"/>
      <c r="F129" s="14"/>
    </row>
    <row r="130" spans="1:6" ht="12.75">
      <c r="A130" s="110"/>
      <c r="B130" s="110"/>
      <c r="C130" s="110"/>
      <c r="D130" s="111"/>
      <c r="E130" s="14"/>
      <c r="F130" s="14"/>
    </row>
    <row r="131" spans="1:6" ht="12.75">
      <c r="A131" s="110"/>
      <c r="B131" s="110"/>
      <c r="C131" s="110"/>
      <c r="D131" s="111"/>
      <c r="E131" s="14"/>
      <c r="F131" s="14"/>
    </row>
    <row r="132" spans="1:6" ht="12.75">
      <c r="A132" s="110"/>
      <c r="B132" s="110"/>
      <c r="C132" s="110"/>
      <c r="D132" s="111"/>
      <c r="E132" s="14"/>
      <c r="F132" s="14"/>
    </row>
    <row r="133" spans="1:6" ht="12.75">
      <c r="A133" s="110"/>
      <c r="B133" s="110"/>
      <c r="C133" s="110"/>
      <c r="D133" s="111"/>
      <c r="E133" s="14"/>
      <c r="F133" s="14"/>
    </row>
    <row r="134" spans="1:6" ht="12.75">
      <c r="A134" s="110"/>
      <c r="B134" s="110"/>
      <c r="C134" s="110"/>
      <c r="D134" s="111"/>
      <c r="E134" s="14"/>
      <c r="F134" s="14"/>
    </row>
    <row r="135" spans="1:6" ht="12.75">
      <c r="A135" s="110"/>
      <c r="B135" s="110"/>
      <c r="C135" s="110"/>
      <c r="D135" s="111"/>
      <c r="E135" s="14"/>
      <c r="F135" s="14"/>
    </row>
    <row r="136" spans="1:6" ht="12.75">
      <c r="A136" s="110"/>
      <c r="B136" s="110"/>
      <c r="C136" s="110"/>
      <c r="D136" s="111"/>
      <c r="E136" s="14"/>
      <c r="F136" s="14"/>
    </row>
    <row r="137" spans="1:6" ht="12.75">
      <c r="A137" s="110"/>
      <c r="B137" s="110"/>
      <c r="C137" s="110"/>
      <c r="D137" s="111"/>
      <c r="E137" s="14"/>
      <c r="F137" s="14"/>
    </row>
    <row r="138" spans="1:6" ht="12.75">
      <c r="A138" s="110"/>
      <c r="B138" s="110"/>
      <c r="C138" s="110"/>
      <c r="D138" s="111"/>
      <c r="E138" s="14"/>
      <c r="F138" s="14"/>
    </row>
    <row r="139" spans="1:6" ht="12.75">
      <c r="A139" s="110"/>
      <c r="B139" s="110"/>
      <c r="C139" s="110"/>
      <c r="D139" s="111"/>
      <c r="E139" s="14"/>
      <c r="F139" s="14"/>
    </row>
    <row r="140" spans="1:6" ht="12.75">
      <c r="A140" s="110"/>
      <c r="B140" s="110"/>
      <c r="C140" s="110"/>
      <c r="D140" s="111"/>
      <c r="E140" s="14"/>
      <c r="F140" s="14"/>
    </row>
    <row r="141" spans="1:6" ht="12.75">
      <c r="A141" s="110"/>
      <c r="B141" s="110"/>
      <c r="C141" s="110"/>
      <c r="D141" s="111"/>
      <c r="E141" s="14"/>
      <c r="F141" s="14"/>
    </row>
    <row r="142" spans="1:6" ht="12.75">
      <c r="A142" s="110"/>
      <c r="B142" s="110"/>
      <c r="C142" s="110"/>
      <c r="D142" s="111"/>
      <c r="E142" s="14"/>
      <c r="F142" s="14"/>
    </row>
    <row r="143" spans="1:6" ht="12.75">
      <c r="A143" s="110"/>
      <c r="B143" s="110"/>
      <c r="C143" s="110"/>
      <c r="D143" s="111"/>
      <c r="E143" s="14"/>
      <c r="F143" s="14"/>
    </row>
    <row r="144" spans="1:6" ht="12.75">
      <c r="A144" s="110"/>
      <c r="B144" s="110"/>
      <c r="C144" s="110"/>
      <c r="D144" s="111"/>
      <c r="E144" s="14"/>
      <c r="F144" s="14"/>
    </row>
    <row r="145" spans="1:6" ht="12.75">
      <c r="A145" s="110"/>
      <c r="B145" s="110"/>
      <c r="C145" s="110"/>
      <c r="D145" s="111"/>
      <c r="E145" s="14"/>
      <c r="F145" s="14"/>
    </row>
    <row r="146" spans="1:6" ht="12.75">
      <c r="A146" s="110"/>
      <c r="B146" s="110"/>
      <c r="C146" s="110"/>
      <c r="D146" s="111"/>
      <c r="E146" s="14"/>
      <c r="F146" s="14"/>
    </row>
    <row r="147" spans="1:6" ht="12.75">
      <c r="A147" s="110"/>
      <c r="B147" s="110"/>
      <c r="C147" s="110"/>
      <c r="D147" s="111"/>
      <c r="E147" s="14"/>
      <c r="F147" s="14"/>
    </row>
    <row r="148" spans="1:6" ht="12.75">
      <c r="A148" s="110"/>
      <c r="B148" s="110"/>
      <c r="C148" s="110"/>
      <c r="D148" s="111"/>
      <c r="E148" s="14"/>
      <c r="F148" s="14"/>
    </row>
    <row r="149" spans="1:6" ht="12.75">
      <c r="A149" s="110"/>
      <c r="B149" s="110"/>
      <c r="C149" s="110"/>
      <c r="D149" s="111"/>
      <c r="E149" s="14"/>
      <c r="F149" s="14"/>
    </row>
    <row r="150" spans="1:6" ht="12.75">
      <c r="A150" s="110"/>
      <c r="B150" s="110"/>
      <c r="C150" s="110"/>
      <c r="D150" s="111"/>
      <c r="E150" s="14"/>
      <c r="F150" s="14"/>
    </row>
    <row r="151" spans="1:6" ht="12.75">
      <c r="A151" s="110"/>
      <c r="B151" s="110"/>
      <c r="C151" s="110"/>
      <c r="D151" s="111"/>
      <c r="E151" s="14"/>
      <c r="F151" s="14"/>
    </row>
    <row r="152" spans="1:6" ht="12.75">
      <c r="A152" s="110"/>
      <c r="B152" s="110"/>
      <c r="C152" s="110"/>
      <c r="D152" s="111"/>
      <c r="E152" s="14"/>
      <c r="F152" s="14"/>
    </row>
    <row r="153" spans="1:6" ht="12.75">
      <c r="A153" s="110"/>
      <c r="B153" s="110"/>
      <c r="C153" s="110"/>
      <c r="D153" s="111"/>
      <c r="E153" s="14"/>
      <c r="F153" s="14"/>
    </row>
    <row r="154" spans="1:6" ht="12.75">
      <c r="A154" s="110"/>
      <c r="B154" s="110"/>
      <c r="C154" s="110"/>
      <c r="D154" s="111"/>
      <c r="E154" s="14"/>
      <c r="F154" s="14"/>
    </row>
    <row r="155" spans="1:6" ht="12.75">
      <c r="A155" s="110"/>
      <c r="B155" s="110"/>
      <c r="C155" s="110"/>
      <c r="D155" s="111"/>
      <c r="E155" s="14"/>
      <c r="F155" s="14"/>
    </row>
    <row r="156" spans="1:6" ht="12.75">
      <c r="A156" s="110"/>
      <c r="B156" s="110"/>
      <c r="C156" s="110"/>
      <c r="D156" s="111"/>
      <c r="E156" s="14"/>
      <c r="F156" s="14"/>
    </row>
    <row r="157" spans="1:6" ht="12.75">
      <c r="A157" s="110"/>
      <c r="B157" s="110"/>
      <c r="C157" s="110"/>
      <c r="D157" s="111"/>
      <c r="E157" s="14"/>
      <c r="F157" s="14"/>
    </row>
    <row r="158" spans="1:6" ht="12.75">
      <c r="A158" s="110"/>
      <c r="B158" s="110"/>
      <c r="C158" s="110"/>
      <c r="D158" s="111"/>
      <c r="E158" s="14"/>
      <c r="F158" s="14"/>
    </row>
    <row r="159" spans="1:6" ht="12.75">
      <c r="A159" s="110"/>
      <c r="B159" s="110"/>
      <c r="C159" s="110"/>
      <c r="D159" s="111"/>
      <c r="E159" s="14"/>
      <c r="F159" s="14"/>
    </row>
    <row r="160" spans="1:6" ht="12.75">
      <c r="A160" s="110"/>
      <c r="B160" s="110"/>
      <c r="C160" s="110"/>
      <c r="D160" s="111"/>
      <c r="E160" s="14"/>
      <c r="F160" s="14"/>
    </row>
    <row r="161" spans="1:6" ht="12.75">
      <c r="A161" s="110"/>
      <c r="B161" s="110"/>
      <c r="C161" s="110"/>
      <c r="D161" s="111"/>
      <c r="E161" s="14"/>
      <c r="F161" s="14"/>
    </row>
    <row r="162" spans="1:6" ht="12.75">
      <c r="A162" s="110"/>
      <c r="B162" s="110"/>
      <c r="C162" s="110"/>
      <c r="D162" s="111"/>
      <c r="E162" s="14"/>
      <c r="F162" s="14"/>
    </row>
    <row r="163" spans="1:6" ht="12.75">
      <c r="A163" s="110"/>
      <c r="B163" s="110"/>
      <c r="C163" s="110"/>
      <c r="D163" s="111"/>
      <c r="E163" s="14"/>
      <c r="F163" s="14"/>
    </row>
    <row r="164" spans="1:6" ht="12.75">
      <c r="A164" s="110"/>
      <c r="B164" s="110"/>
      <c r="C164" s="110"/>
      <c r="D164" s="111"/>
      <c r="E164" s="14"/>
      <c r="F164" s="14"/>
    </row>
    <row r="165" spans="1:6" ht="12.75">
      <c r="A165" s="110"/>
      <c r="B165" s="110"/>
      <c r="C165" s="110"/>
      <c r="D165" s="111"/>
      <c r="E165" s="14"/>
      <c r="F165" s="14"/>
    </row>
    <row r="166" spans="1:6" ht="12.75">
      <c r="A166" s="110"/>
      <c r="B166" s="110"/>
      <c r="C166" s="110"/>
      <c r="D166" s="111"/>
      <c r="E166" s="14"/>
      <c r="F166" s="14"/>
    </row>
    <row r="167" spans="1:6" ht="12.75">
      <c r="A167" s="110"/>
      <c r="B167" s="110"/>
      <c r="C167" s="110"/>
      <c r="D167" s="111"/>
      <c r="E167" s="14"/>
      <c r="F167" s="14"/>
    </row>
    <row r="168" spans="1:6" ht="12.75">
      <c r="A168" s="110"/>
      <c r="B168" s="110"/>
      <c r="C168" s="110"/>
      <c r="D168" s="111"/>
      <c r="E168" s="14"/>
      <c r="F168" s="14"/>
    </row>
    <row r="169" spans="1:6" ht="12.75">
      <c r="A169" s="110"/>
      <c r="B169" s="110"/>
      <c r="C169" s="110"/>
      <c r="D169" s="111"/>
      <c r="E169" s="14"/>
      <c r="F169" s="14"/>
    </row>
    <row r="170" spans="1:6" ht="12.75">
      <c r="A170" s="110"/>
      <c r="B170" s="110"/>
      <c r="C170" s="110"/>
      <c r="D170" s="111"/>
      <c r="E170" s="14"/>
      <c r="F170" s="14"/>
    </row>
    <row r="171" spans="1:6" ht="12.75">
      <c r="A171" s="110"/>
      <c r="B171" s="110"/>
      <c r="C171" s="110"/>
      <c r="D171" s="111"/>
      <c r="E171" s="14"/>
      <c r="F171" s="14"/>
    </row>
    <row r="172" spans="1:6" ht="12.75">
      <c r="A172" s="110"/>
      <c r="B172" s="110"/>
      <c r="C172" s="110"/>
      <c r="D172" s="111"/>
      <c r="E172" s="14"/>
      <c r="F172" s="14"/>
    </row>
    <row r="173" spans="1:6" ht="12.75">
      <c r="A173" s="110"/>
      <c r="B173" s="110"/>
      <c r="C173" s="110"/>
      <c r="D173" s="111"/>
      <c r="E173" s="14"/>
      <c r="F173" s="14"/>
    </row>
    <row r="174" spans="1:6" ht="12.75">
      <c r="A174" s="110"/>
      <c r="B174" s="110"/>
      <c r="C174" s="110"/>
      <c r="D174" s="111"/>
      <c r="E174" s="14"/>
      <c r="F174" s="14"/>
    </row>
    <row r="175" spans="1:6" ht="12.75">
      <c r="A175" s="110"/>
      <c r="B175" s="110"/>
      <c r="C175" s="110"/>
      <c r="D175" s="111"/>
      <c r="E175" s="14"/>
      <c r="F175" s="14"/>
    </row>
    <row r="176" spans="1:6" ht="12.75">
      <c r="A176" s="110"/>
      <c r="B176" s="110"/>
      <c r="C176" s="110"/>
      <c r="D176" s="111"/>
      <c r="E176" s="14"/>
      <c r="F176" s="14"/>
    </row>
    <row r="177" spans="1:6" ht="12.75">
      <c r="A177" s="110"/>
      <c r="B177" s="110"/>
      <c r="C177" s="110"/>
      <c r="D177" s="111"/>
      <c r="E177" s="14"/>
      <c r="F177" s="14"/>
    </row>
    <row r="178" spans="1:6" ht="12.75">
      <c r="A178" s="110"/>
      <c r="B178" s="110"/>
      <c r="C178" s="110"/>
      <c r="D178" s="111"/>
      <c r="E178" s="14"/>
      <c r="F178" s="14"/>
    </row>
    <row r="179" spans="1:6" ht="12.75">
      <c r="A179" s="110"/>
      <c r="B179" s="110"/>
      <c r="C179" s="110"/>
      <c r="D179" s="111"/>
      <c r="E179" s="14"/>
      <c r="F179" s="14"/>
    </row>
    <row r="180" spans="1:6" ht="12.75">
      <c r="A180" s="110"/>
      <c r="B180" s="110"/>
      <c r="C180" s="110"/>
      <c r="D180" s="111"/>
      <c r="E180" s="14"/>
      <c r="F180" s="14"/>
    </row>
    <row r="181" spans="1:6" ht="12.75">
      <c r="A181" s="110"/>
      <c r="B181" s="110"/>
      <c r="C181" s="110"/>
      <c r="D181" s="111"/>
      <c r="E181" s="14"/>
      <c r="F181" s="14"/>
    </row>
    <row r="182" spans="1:6" ht="12.75">
      <c r="A182" s="110"/>
      <c r="B182" s="110"/>
      <c r="C182" s="110"/>
      <c r="D182" s="111"/>
      <c r="E182" s="14"/>
      <c r="F182" s="14"/>
    </row>
    <row r="183" spans="1:6" ht="12.75">
      <c r="A183" s="110"/>
      <c r="B183" s="110"/>
      <c r="C183" s="110"/>
      <c r="D183" s="111"/>
      <c r="E183" s="14"/>
      <c r="F183" s="14"/>
    </row>
    <row r="184" spans="1:6" ht="12.75">
      <c r="A184" s="110"/>
      <c r="B184" s="110"/>
      <c r="C184" s="110"/>
      <c r="D184" s="111"/>
      <c r="E184" s="14"/>
      <c r="F184" s="14"/>
    </row>
    <row r="185" spans="1:6" ht="12.75">
      <c r="A185" s="110"/>
      <c r="B185" s="110"/>
      <c r="C185" s="110"/>
      <c r="D185" s="111"/>
      <c r="E185" s="14"/>
      <c r="F185" s="14"/>
    </row>
    <row r="186" spans="1:6" ht="12.75">
      <c r="A186" s="110"/>
      <c r="B186" s="110"/>
      <c r="C186" s="110"/>
      <c r="D186" s="111"/>
      <c r="E186" s="14"/>
      <c r="F186" s="14"/>
    </row>
    <row r="187" spans="1:6" ht="12.75">
      <c r="A187" s="110"/>
      <c r="B187" s="110"/>
      <c r="C187" s="110"/>
      <c r="D187" s="111"/>
      <c r="E187" s="14"/>
      <c r="F187" s="14"/>
    </row>
    <row r="188" spans="1:6" ht="12.75">
      <c r="A188" s="110"/>
      <c r="B188" s="110"/>
      <c r="C188" s="110"/>
      <c r="D188" s="111"/>
      <c r="E188" s="14"/>
      <c r="F188" s="14"/>
    </row>
    <row r="189" spans="1:6" ht="12.75">
      <c r="A189" s="110"/>
      <c r="B189" s="110"/>
      <c r="C189" s="110"/>
      <c r="D189" s="111"/>
      <c r="E189" s="14"/>
      <c r="F189" s="14"/>
    </row>
    <row r="190" spans="1:6" ht="12.75">
      <c r="A190" s="110"/>
      <c r="B190" s="110"/>
      <c r="C190" s="110"/>
      <c r="D190" s="111"/>
      <c r="E190" s="14"/>
      <c r="F190" s="14"/>
    </row>
    <row r="191" spans="1:6" ht="12.75">
      <c r="A191" s="110"/>
      <c r="B191" s="110"/>
      <c r="C191" s="110"/>
      <c r="D191" s="111"/>
      <c r="E191" s="14"/>
      <c r="F191" s="14"/>
    </row>
    <row r="192" spans="1:6" ht="12.75">
      <c r="A192" s="110"/>
      <c r="B192" s="110"/>
      <c r="C192" s="110"/>
      <c r="D192" s="111"/>
      <c r="E192" s="14"/>
      <c r="F192" s="14"/>
    </row>
    <row r="193" spans="1:6" ht="12.75">
      <c r="A193" s="110"/>
      <c r="B193" s="110"/>
      <c r="C193" s="110"/>
      <c r="D193" s="111"/>
      <c r="E193" s="14"/>
      <c r="F193" s="14"/>
    </row>
    <row r="194" spans="1:6" ht="12.75">
      <c r="A194" s="110"/>
      <c r="B194" s="110"/>
      <c r="C194" s="110"/>
      <c r="D194" s="111"/>
      <c r="E194" s="14"/>
      <c r="F194" s="14"/>
    </row>
    <row r="195" spans="1:6" ht="12.75">
      <c r="A195" s="110"/>
      <c r="B195" s="110"/>
      <c r="C195" s="110"/>
      <c r="D195" s="111"/>
      <c r="E195" s="14"/>
      <c r="F195" s="14"/>
    </row>
    <row r="196" spans="1:6" ht="12.75">
      <c r="A196" s="110"/>
      <c r="B196" s="110"/>
      <c r="C196" s="110"/>
      <c r="D196" s="111"/>
      <c r="E196" s="14"/>
      <c r="F196" s="14"/>
    </row>
    <row r="197" spans="1:6" ht="12.75">
      <c r="A197" s="110"/>
      <c r="B197" s="110"/>
      <c r="C197" s="110"/>
      <c r="D197" s="111"/>
      <c r="E197" s="14"/>
      <c r="F197" s="14"/>
    </row>
    <row r="198" spans="1:6" ht="12.75">
      <c r="A198" s="110"/>
      <c r="B198" s="110"/>
      <c r="C198" s="110"/>
      <c r="D198" s="111"/>
      <c r="E198" s="14"/>
      <c r="F198" s="14"/>
    </row>
    <row r="199" spans="1:6" ht="12.75">
      <c r="A199" s="110"/>
      <c r="B199" s="110"/>
      <c r="C199" s="110"/>
      <c r="D199" s="111"/>
      <c r="E199" s="14"/>
      <c r="F199" s="14"/>
    </row>
    <row r="200" spans="1:6" ht="12.75">
      <c r="A200" s="110"/>
      <c r="B200" s="110"/>
      <c r="C200" s="110"/>
      <c r="D200" s="111"/>
      <c r="E200" s="14"/>
      <c r="F200" s="14"/>
    </row>
    <row r="201" spans="1:6" ht="12.75">
      <c r="A201" s="110"/>
      <c r="B201" s="110"/>
      <c r="C201" s="110"/>
      <c r="D201" s="111"/>
      <c r="E201" s="14"/>
      <c r="F201" s="14"/>
    </row>
    <row r="202" spans="1:6" ht="12.75">
      <c r="A202" s="110"/>
      <c r="B202" s="110"/>
      <c r="C202" s="110"/>
      <c r="D202" s="111"/>
      <c r="E202" s="14"/>
      <c r="F202" s="14"/>
    </row>
    <row r="203" spans="1:6" ht="12.75">
      <c r="A203" s="110"/>
      <c r="B203" s="110"/>
      <c r="C203" s="110"/>
      <c r="D203" s="111"/>
      <c r="E203" s="14"/>
      <c r="F203" s="14"/>
    </row>
    <row r="204" spans="1:6" ht="12.75">
      <c r="A204" s="110"/>
      <c r="B204" s="110"/>
      <c r="C204" s="110"/>
      <c r="D204" s="111"/>
      <c r="E204" s="14"/>
      <c r="F204" s="14"/>
    </row>
    <row r="205" spans="1:6" ht="12.75">
      <c r="A205" s="110"/>
      <c r="B205" s="110"/>
      <c r="C205" s="110"/>
      <c r="D205" s="111"/>
      <c r="E205" s="14"/>
      <c r="F205" s="14"/>
    </row>
    <row r="206" spans="1:6" ht="12.75">
      <c r="A206" s="110"/>
      <c r="B206" s="110"/>
      <c r="C206" s="110"/>
      <c r="D206" s="111"/>
      <c r="E206" s="14"/>
      <c r="F206" s="14"/>
    </row>
    <row r="207" spans="1:6" ht="12.75">
      <c r="A207" s="110"/>
      <c r="B207" s="110"/>
      <c r="C207" s="110"/>
      <c r="D207" s="111"/>
      <c r="E207" s="14"/>
      <c r="F207" s="14"/>
    </row>
    <row r="208" spans="1:6" ht="12.75">
      <c r="A208" s="110"/>
      <c r="B208" s="110"/>
      <c r="C208" s="110"/>
      <c r="D208" s="111"/>
      <c r="E208" s="14"/>
      <c r="F208" s="14"/>
    </row>
    <row r="209" spans="1:6" ht="12.75">
      <c r="A209" s="110"/>
      <c r="B209" s="110"/>
      <c r="C209" s="110"/>
      <c r="D209" s="111"/>
      <c r="E209" s="14"/>
      <c r="F209" s="14"/>
    </row>
    <row r="210" spans="1:6" ht="12.75">
      <c r="A210" s="110"/>
      <c r="B210" s="110"/>
      <c r="C210" s="110"/>
      <c r="D210" s="111"/>
      <c r="E210" s="14"/>
      <c r="F210" s="14"/>
    </row>
    <row r="211" spans="1:6" ht="12.75">
      <c r="A211" s="110"/>
      <c r="B211" s="110"/>
      <c r="C211" s="110"/>
      <c r="D211" s="111"/>
      <c r="E211" s="14"/>
      <c r="F211" s="14"/>
    </row>
    <row r="212" spans="1:6" ht="12.75">
      <c r="A212" s="110"/>
      <c r="B212" s="110"/>
      <c r="C212" s="110"/>
      <c r="D212" s="111"/>
      <c r="E212" s="14"/>
      <c r="F212" s="14"/>
    </row>
    <row r="213" spans="1:6" ht="12.75">
      <c r="A213" s="110"/>
      <c r="B213" s="110"/>
      <c r="C213" s="110"/>
      <c r="D213" s="111"/>
      <c r="E213" s="14"/>
      <c r="F213" s="14"/>
    </row>
    <row r="214" spans="1:6" ht="12.75">
      <c r="A214" s="110"/>
      <c r="B214" s="110"/>
      <c r="C214" s="110"/>
      <c r="D214" s="111"/>
      <c r="E214" s="14"/>
      <c r="F214" s="14"/>
    </row>
    <row r="215" spans="1:6" ht="12.75">
      <c r="A215" s="110"/>
      <c r="B215" s="110"/>
      <c r="C215" s="110"/>
      <c r="D215" s="111"/>
      <c r="E215" s="14"/>
      <c r="F215" s="14"/>
    </row>
    <row r="216" spans="1:6" ht="12.75">
      <c r="A216" s="110"/>
      <c r="B216" s="110"/>
      <c r="C216" s="110"/>
      <c r="D216" s="111"/>
      <c r="E216" s="14"/>
      <c r="F216" s="14"/>
    </row>
    <row r="217" spans="1:6" ht="12.75">
      <c r="A217" s="110"/>
      <c r="B217" s="110"/>
      <c r="C217" s="110"/>
      <c r="D217" s="111"/>
      <c r="E217" s="14"/>
      <c r="F217" s="14"/>
    </row>
    <row r="218" spans="1:6" ht="12.75">
      <c r="A218" s="110"/>
      <c r="B218" s="110"/>
      <c r="C218" s="110"/>
      <c r="D218" s="111"/>
      <c r="E218" s="14"/>
      <c r="F218" s="14"/>
    </row>
    <row r="219" spans="1:6" ht="12.75">
      <c r="A219" s="110"/>
      <c r="B219" s="110"/>
      <c r="C219" s="110"/>
      <c r="D219" s="111"/>
      <c r="E219" s="14"/>
      <c r="F219" s="14"/>
    </row>
    <row r="220" spans="1:6" ht="12.75">
      <c r="A220" s="110"/>
      <c r="B220" s="110"/>
      <c r="C220" s="110"/>
      <c r="D220" s="111"/>
      <c r="E220" s="14"/>
      <c r="F220" s="14"/>
    </row>
    <row r="221" spans="1:6" ht="12.75">
      <c r="A221" s="110"/>
      <c r="B221" s="110"/>
      <c r="C221" s="110"/>
      <c r="D221" s="111"/>
      <c r="E221" s="14"/>
      <c r="F221" s="14"/>
    </row>
    <row r="222" spans="1:6" ht="12.75">
      <c r="A222" s="110"/>
      <c r="B222" s="110"/>
      <c r="C222" s="110"/>
      <c r="D222" s="111"/>
      <c r="E222" s="14"/>
      <c r="F222" s="14"/>
    </row>
    <row r="223" spans="1:6" ht="12.75">
      <c r="A223" s="110"/>
      <c r="B223" s="110"/>
      <c r="C223" s="110"/>
      <c r="D223" s="111"/>
      <c r="E223" s="14"/>
      <c r="F223" s="14"/>
    </row>
    <row r="224" spans="1:6" ht="12.75">
      <c r="A224" s="110"/>
      <c r="B224" s="110"/>
      <c r="C224" s="110"/>
      <c r="D224" s="111"/>
      <c r="E224" s="14"/>
      <c r="F224" s="14"/>
    </row>
    <row r="225" spans="1:6" ht="12.75">
      <c r="A225" s="110"/>
      <c r="B225" s="110"/>
      <c r="C225" s="110"/>
      <c r="D225" s="111"/>
      <c r="E225" s="14"/>
      <c r="F225" s="14"/>
    </row>
    <row r="226" spans="1:6" ht="12.75">
      <c r="A226" s="110"/>
      <c r="B226" s="110"/>
      <c r="C226" s="110"/>
      <c r="D226" s="111"/>
      <c r="E226" s="14"/>
      <c r="F226" s="14"/>
    </row>
    <row r="227" spans="1:6" ht="12.75">
      <c r="A227" s="110"/>
      <c r="B227" s="110"/>
      <c r="C227" s="110"/>
      <c r="D227" s="111"/>
      <c r="E227" s="14"/>
      <c r="F227" s="14"/>
    </row>
    <row r="228" spans="1:6" ht="12.75">
      <c r="A228" s="110"/>
      <c r="B228" s="110"/>
      <c r="C228" s="110"/>
      <c r="D228" s="111"/>
      <c r="E228" s="14"/>
      <c r="F228" s="14"/>
    </row>
    <row r="229" spans="1:6" ht="12.75">
      <c r="A229" s="110"/>
      <c r="B229" s="110"/>
      <c r="C229" s="110"/>
      <c r="D229" s="111"/>
      <c r="E229" s="14"/>
      <c r="F229" s="14"/>
    </row>
    <row r="230" spans="1:6" ht="12.75">
      <c r="A230" s="110"/>
      <c r="B230" s="110"/>
      <c r="C230" s="110"/>
      <c r="D230" s="111"/>
      <c r="E230" s="14"/>
      <c r="F230" s="14"/>
    </row>
    <row r="231" spans="1:6" ht="12.75">
      <c r="A231" s="110"/>
      <c r="B231" s="110"/>
      <c r="C231" s="110"/>
      <c r="D231" s="111"/>
      <c r="E231" s="14"/>
      <c r="F231" s="14"/>
    </row>
    <row r="232" spans="1:6" ht="12.75">
      <c r="A232" s="110"/>
      <c r="B232" s="110"/>
      <c r="C232" s="110"/>
      <c r="D232" s="111"/>
      <c r="E232" s="14"/>
      <c r="F232" s="14"/>
    </row>
    <row r="233" spans="1:6" ht="12.75">
      <c r="A233" s="110"/>
      <c r="B233" s="110"/>
      <c r="C233" s="110"/>
      <c r="D233" s="111"/>
      <c r="E233" s="14"/>
      <c r="F233" s="14"/>
    </row>
    <row r="234" spans="1:6" ht="12.75">
      <c r="A234" s="110"/>
      <c r="B234" s="110"/>
      <c r="C234" s="110"/>
      <c r="D234" s="111"/>
      <c r="E234" s="14"/>
      <c r="F234" s="14"/>
    </row>
    <row r="235" spans="1:6" ht="12.75">
      <c r="A235" s="110"/>
      <c r="B235" s="110"/>
      <c r="C235" s="110"/>
      <c r="D235" s="111"/>
      <c r="E235" s="14"/>
      <c r="F235" s="14"/>
    </row>
    <row r="236" spans="1:6" ht="12.75">
      <c r="A236" s="110"/>
      <c r="B236" s="110"/>
      <c r="C236" s="110"/>
      <c r="D236" s="111"/>
      <c r="E236" s="14"/>
      <c r="F236" s="14"/>
    </row>
    <row r="237" spans="1:6" ht="12.75">
      <c r="A237" s="110"/>
      <c r="B237" s="110"/>
      <c r="C237" s="110"/>
      <c r="D237" s="111"/>
      <c r="E237" s="14"/>
      <c r="F237" s="14"/>
    </row>
    <row r="238" spans="1:6" ht="12.75">
      <c r="A238" s="110"/>
      <c r="B238" s="110"/>
      <c r="C238" s="110"/>
      <c r="D238" s="111"/>
      <c r="E238" s="14"/>
      <c r="F238" s="14"/>
    </row>
    <row r="239" spans="1:6" ht="12.75">
      <c r="A239" s="110"/>
      <c r="B239" s="110"/>
      <c r="C239" s="110"/>
      <c r="D239" s="111"/>
      <c r="E239" s="14"/>
      <c r="F239" s="14"/>
    </row>
    <row r="240" spans="1:6" ht="12.75">
      <c r="A240" s="110"/>
      <c r="B240" s="110"/>
      <c r="C240" s="110"/>
      <c r="D240" s="111"/>
      <c r="E240" s="14"/>
      <c r="F240" s="14"/>
    </row>
    <row r="241" spans="1:6" ht="12.75">
      <c r="A241" s="110"/>
      <c r="B241" s="110"/>
      <c r="C241" s="110"/>
      <c r="D241" s="111"/>
      <c r="E241" s="14"/>
      <c r="F241" s="14"/>
    </row>
    <row r="242" spans="1:6" ht="12.75">
      <c r="A242" s="110"/>
      <c r="B242" s="110"/>
      <c r="C242" s="110"/>
      <c r="D242" s="111"/>
      <c r="E242" s="14"/>
      <c r="F242" s="14"/>
    </row>
    <row r="243" spans="1:6" ht="12.75">
      <c r="A243" s="110"/>
      <c r="B243" s="110"/>
      <c r="C243" s="110"/>
      <c r="D243" s="111"/>
      <c r="E243" s="14"/>
      <c r="F243" s="14"/>
    </row>
    <row r="244" spans="1:6" ht="12.75">
      <c r="A244" s="110"/>
      <c r="B244" s="110"/>
      <c r="C244" s="110"/>
      <c r="D244" s="111"/>
      <c r="E244" s="14"/>
      <c r="F244" s="14"/>
    </row>
    <row r="245" spans="1:6" ht="12.75">
      <c r="A245" s="110"/>
      <c r="B245" s="110"/>
      <c r="C245" s="110"/>
      <c r="D245" s="111"/>
      <c r="E245" s="14"/>
      <c r="F245" s="14"/>
    </row>
    <row r="246" spans="1:6" ht="12.75">
      <c r="A246" s="110"/>
      <c r="B246" s="110"/>
      <c r="C246" s="110"/>
      <c r="D246" s="111"/>
      <c r="E246" s="14"/>
      <c r="F246" s="14"/>
    </row>
    <row r="247" spans="1:6" ht="12.75">
      <c r="A247" s="110"/>
      <c r="B247" s="110"/>
      <c r="C247" s="110"/>
      <c r="D247" s="111"/>
      <c r="E247" s="14"/>
      <c r="F247" s="14"/>
    </row>
    <row r="248" spans="1:6" ht="12.75">
      <c r="A248" s="110"/>
      <c r="B248" s="110"/>
      <c r="C248" s="110"/>
      <c r="D248" s="111"/>
      <c r="E248" s="14"/>
      <c r="F248" s="14"/>
    </row>
    <row r="249" spans="1:6" ht="12.75">
      <c r="A249" s="110"/>
      <c r="B249" s="110"/>
      <c r="C249" s="110"/>
      <c r="D249" s="111"/>
      <c r="E249" s="14"/>
      <c r="F249" s="14"/>
    </row>
    <row r="250" spans="1:6" ht="12.75">
      <c r="A250" s="110"/>
      <c r="B250" s="110"/>
      <c r="C250" s="110"/>
      <c r="D250" s="111"/>
      <c r="E250" s="14"/>
      <c r="F250" s="14"/>
    </row>
    <row r="251" spans="1:6" ht="12.75">
      <c r="A251" s="110"/>
      <c r="B251" s="110"/>
      <c r="C251" s="110"/>
      <c r="D251" s="111"/>
      <c r="E251" s="14"/>
      <c r="F251" s="14"/>
    </row>
    <row r="252" spans="1:6" ht="12.75">
      <c r="A252" s="110"/>
      <c r="B252" s="110"/>
      <c r="C252" s="110"/>
      <c r="D252" s="111"/>
      <c r="E252" s="14"/>
      <c r="F252" s="14"/>
    </row>
    <row r="253" spans="1:6" ht="12.75">
      <c r="A253" s="110"/>
      <c r="B253" s="110"/>
      <c r="C253" s="110"/>
      <c r="D253" s="111"/>
      <c r="E253" s="14"/>
      <c r="F253" s="14"/>
    </row>
    <row r="254" spans="1:6" ht="12.75">
      <c r="A254" s="110"/>
      <c r="B254" s="110"/>
      <c r="C254" s="110"/>
      <c r="D254" s="111"/>
      <c r="E254" s="14"/>
      <c r="F254" s="14"/>
    </row>
    <row r="255" spans="1:6" ht="12.75">
      <c r="A255" s="110"/>
      <c r="B255" s="110"/>
      <c r="C255" s="110"/>
      <c r="D255" s="111"/>
      <c r="E255" s="14"/>
      <c r="F255" s="14"/>
    </row>
    <row r="256" spans="1:6" ht="12.75">
      <c r="A256" s="110"/>
      <c r="B256" s="110"/>
      <c r="C256" s="110"/>
      <c r="D256" s="111"/>
      <c r="E256" s="14"/>
      <c r="F256" s="14"/>
    </row>
    <row r="257" spans="1:6" ht="12.75">
      <c r="A257" s="110"/>
      <c r="B257" s="110"/>
      <c r="C257" s="110"/>
      <c r="D257" s="111"/>
      <c r="E257" s="14"/>
      <c r="F257" s="14"/>
    </row>
    <row r="258" spans="1:6" ht="12.75">
      <c r="A258" s="110"/>
      <c r="B258" s="110"/>
      <c r="C258" s="110"/>
      <c r="D258" s="111"/>
      <c r="E258" s="14"/>
      <c r="F258" s="14"/>
    </row>
    <row r="259" spans="1:6" ht="12.75">
      <c r="A259" s="110"/>
      <c r="B259" s="110"/>
      <c r="C259" s="110"/>
      <c r="D259" s="111"/>
      <c r="E259" s="14"/>
      <c r="F259" s="14"/>
    </row>
    <row r="260" spans="1:6" ht="12.75">
      <c r="A260" s="110"/>
      <c r="B260" s="110"/>
      <c r="C260" s="110"/>
      <c r="D260" s="111"/>
      <c r="E260" s="14"/>
      <c r="F260" s="14"/>
    </row>
    <row r="261" spans="1:6" ht="12.75">
      <c r="A261" s="110"/>
      <c r="B261" s="110"/>
      <c r="C261" s="110"/>
      <c r="D261" s="111"/>
      <c r="E261" s="14"/>
      <c r="F261" s="14"/>
    </row>
    <row r="262" spans="1:6" ht="12.75">
      <c r="A262" s="110"/>
      <c r="B262" s="110"/>
      <c r="C262" s="110"/>
      <c r="D262" s="111"/>
      <c r="E262" s="14"/>
      <c r="F262" s="14"/>
    </row>
    <row r="263" spans="1:6" ht="12.75">
      <c r="A263" s="110"/>
      <c r="B263" s="110"/>
      <c r="C263" s="110"/>
      <c r="D263" s="111"/>
      <c r="E263" s="14"/>
      <c r="F263" s="14"/>
    </row>
    <row r="264" spans="1:6" ht="12.75">
      <c r="A264" s="110"/>
      <c r="B264" s="110"/>
      <c r="C264" s="110"/>
      <c r="D264" s="111"/>
      <c r="E264" s="14"/>
      <c r="F264" s="14"/>
    </row>
    <row r="265" spans="1:6" ht="12.75">
      <c r="A265" s="110"/>
      <c r="B265" s="110"/>
      <c r="C265" s="110"/>
      <c r="D265" s="111"/>
      <c r="E265" s="14"/>
      <c r="F265" s="14"/>
    </row>
    <row r="266" spans="1:6" ht="12.75">
      <c r="A266" s="110"/>
      <c r="B266" s="110"/>
      <c r="C266" s="110"/>
      <c r="D266" s="111"/>
      <c r="E266" s="14"/>
      <c r="F266" s="14"/>
    </row>
    <row r="267" spans="1:6" ht="12.75">
      <c r="A267" s="110"/>
      <c r="B267" s="110"/>
      <c r="C267" s="110"/>
      <c r="D267" s="111"/>
      <c r="E267" s="14"/>
      <c r="F267" s="14"/>
    </row>
    <row r="268" spans="1:6" ht="12.75">
      <c r="A268" s="110"/>
      <c r="B268" s="110"/>
      <c r="C268" s="110"/>
      <c r="D268" s="111"/>
      <c r="E268" s="14"/>
      <c r="F268" s="14"/>
    </row>
    <row r="269" spans="1:6" ht="12.75">
      <c r="A269" s="110"/>
      <c r="B269" s="110"/>
      <c r="C269" s="110"/>
      <c r="D269" s="111"/>
      <c r="E269" s="14"/>
      <c r="F269" s="14"/>
    </row>
    <row r="270" spans="1:6" ht="12.75">
      <c r="A270" s="110"/>
      <c r="B270" s="110"/>
      <c r="C270" s="110"/>
      <c r="D270" s="111"/>
      <c r="E270" s="14"/>
      <c r="F270" s="14"/>
    </row>
    <row r="271" spans="1:6" ht="12.75">
      <c r="A271" s="110"/>
      <c r="B271" s="110"/>
      <c r="C271" s="110"/>
      <c r="D271" s="111"/>
      <c r="E271" s="14"/>
      <c r="F271" s="14"/>
    </row>
    <row r="272" spans="1:6" ht="12.75">
      <c r="A272" s="110"/>
      <c r="B272" s="110"/>
      <c r="C272" s="110"/>
      <c r="D272" s="111"/>
      <c r="E272" s="14"/>
      <c r="F272" s="14"/>
    </row>
    <row r="273" spans="1:6" ht="12.75">
      <c r="A273" s="110"/>
      <c r="B273" s="110"/>
      <c r="C273" s="110"/>
      <c r="D273" s="111"/>
      <c r="E273" s="14"/>
      <c r="F273" s="14"/>
    </row>
    <row r="274" spans="1:6" ht="12.75">
      <c r="A274" s="110"/>
      <c r="B274" s="110"/>
      <c r="C274" s="110"/>
      <c r="D274" s="111"/>
      <c r="E274" s="14"/>
      <c r="F274" s="14"/>
    </row>
    <row r="275" spans="1:6" ht="12.75">
      <c r="A275" s="110"/>
      <c r="B275" s="110"/>
      <c r="C275" s="110"/>
      <c r="D275" s="111"/>
      <c r="E275" s="14"/>
      <c r="F275" s="14"/>
    </row>
    <row r="276" spans="1:6" ht="12.75">
      <c r="A276" s="110"/>
      <c r="B276" s="110"/>
      <c r="C276" s="110"/>
      <c r="D276" s="111"/>
      <c r="E276" s="14"/>
      <c r="F276" s="14"/>
    </row>
    <row r="277" spans="1:6" ht="12.75">
      <c r="A277" s="110"/>
      <c r="B277" s="110"/>
      <c r="C277" s="110"/>
      <c r="D277" s="111"/>
      <c r="E277" s="14"/>
      <c r="F277" s="14"/>
    </row>
    <row r="278" spans="1:6" ht="12.75">
      <c r="A278" s="110"/>
      <c r="B278" s="110"/>
      <c r="C278" s="110"/>
      <c r="D278" s="111"/>
      <c r="E278" s="14"/>
      <c r="F278" s="14"/>
    </row>
    <row r="279" spans="1:6" ht="12.75">
      <c r="A279" s="110"/>
      <c r="B279" s="110"/>
      <c r="C279" s="110"/>
      <c r="D279" s="111"/>
      <c r="E279" s="14"/>
      <c r="F279" s="14"/>
    </row>
    <row r="280" spans="1:6" ht="12.75">
      <c r="A280" s="110"/>
      <c r="B280" s="110"/>
      <c r="C280" s="110"/>
      <c r="D280" s="111"/>
      <c r="E280" s="14"/>
      <c r="F280" s="14"/>
    </row>
    <row r="281" spans="1:6" ht="12.75">
      <c r="A281" s="110"/>
      <c r="B281" s="110"/>
      <c r="C281" s="110"/>
      <c r="D281" s="111"/>
      <c r="E281" s="14"/>
      <c r="F281" s="14"/>
    </row>
    <row r="282" spans="1:6" ht="12.75">
      <c r="A282" s="110"/>
      <c r="B282" s="110"/>
      <c r="C282" s="110"/>
      <c r="D282" s="111"/>
      <c r="E282" s="14"/>
      <c r="F282" s="14"/>
    </row>
    <row r="283" spans="1:6" ht="12.75">
      <c r="A283" s="110"/>
      <c r="B283" s="110"/>
      <c r="C283" s="110"/>
      <c r="D283" s="111"/>
      <c r="E283" s="14"/>
      <c r="F283" s="14"/>
    </row>
    <row r="284" spans="1:6" ht="12.75">
      <c r="A284" s="110"/>
      <c r="B284" s="110"/>
      <c r="C284" s="110"/>
      <c r="D284" s="111"/>
      <c r="E284" s="14"/>
      <c r="F284" s="14"/>
    </row>
    <row r="285" spans="1:6" ht="12.75">
      <c r="A285" s="110"/>
      <c r="B285" s="110"/>
      <c r="C285" s="110"/>
      <c r="D285" s="111"/>
      <c r="E285" s="14"/>
      <c r="F285" s="14"/>
    </row>
    <row r="286" spans="1:6" ht="12.75">
      <c r="A286" s="110"/>
      <c r="B286" s="110"/>
      <c r="C286" s="110"/>
      <c r="D286" s="111"/>
      <c r="E286" s="14"/>
      <c r="F286" s="14"/>
    </row>
    <row r="287" spans="1:6" ht="12.75">
      <c r="A287" s="110"/>
      <c r="B287" s="110"/>
      <c r="C287" s="110"/>
      <c r="D287" s="111"/>
      <c r="E287" s="14"/>
      <c r="F287" s="14"/>
    </row>
    <row r="288" spans="1:6" ht="12.75">
      <c r="A288" s="110"/>
      <c r="B288" s="110"/>
      <c r="C288" s="110"/>
      <c r="D288" s="111"/>
      <c r="E288" s="14"/>
      <c r="F288" s="14"/>
    </row>
    <row r="289" spans="1:6" ht="12.75">
      <c r="A289" s="110"/>
      <c r="B289" s="110"/>
      <c r="C289" s="110"/>
      <c r="D289" s="111"/>
      <c r="E289" s="14"/>
      <c r="F289" s="14"/>
    </row>
    <row r="290" spans="1:6" ht="12.75">
      <c r="A290" s="110"/>
      <c r="B290" s="110"/>
      <c r="C290" s="110"/>
      <c r="D290" s="111"/>
      <c r="E290" s="14"/>
      <c r="F290" s="14"/>
    </row>
    <row r="291" spans="1:6" ht="12.75">
      <c r="A291" s="110"/>
      <c r="B291" s="110"/>
      <c r="C291" s="110"/>
      <c r="D291" s="111"/>
      <c r="E291" s="14"/>
      <c r="F291" s="14"/>
    </row>
    <row r="292" spans="1:6" ht="12.75">
      <c r="A292" s="110"/>
      <c r="B292" s="110"/>
      <c r="C292" s="110"/>
      <c r="D292" s="111"/>
      <c r="E292" s="14"/>
      <c r="F292" s="14"/>
    </row>
    <row r="293" spans="1:6" ht="12.75">
      <c r="A293" s="110"/>
      <c r="B293" s="110"/>
      <c r="C293" s="110"/>
      <c r="D293" s="111"/>
      <c r="E293" s="14"/>
      <c r="F293" s="14"/>
    </row>
  </sheetData>
  <sheetProtection password="DFB9" sheet="1"/>
  <printOptions/>
  <pageMargins left="0.75" right="0.75" top="1" bottom="1" header="0.5" footer="0.5"/>
  <pageSetup orientation="portrait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87"/>
  <sheetViews>
    <sheetView zoomScale="75" zoomScaleNormal="75" zoomScalePageLayoutView="0" workbookViewId="0" topLeftCell="A1">
      <pane ySplit="4" topLeftCell="A56" activePane="bottomLeft" state="frozen"/>
      <selection pane="topLeft" activeCell="A1" sqref="A1"/>
      <selection pane="bottomLeft" activeCell="E74" sqref="E74"/>
    </sheetView>
  </sheetViews>
  <sheetFormatPr defaultColWidth="9.140625" defaultRowHeight="12.75"/>
  <cols>
    <col min="1" max="1" width="9.140625" style="21" customWidth="1"/>
    <col min="2" max="2" width="36.421875" style="21" customWidth="1"/>
    <col min="3" max="16384" width="9.140625" style="21" customWidth="1"/>
  </cols>
  <sheetData>
    <row r="1" spans="1:6" ht="12.75">
      <c r="A1" s="47"/>
      <c r="B1" s="48" t="s">
        <v>250</v>
      </c>
      <c r="C1" s="48"/>
      <c r="D1" s="49"/>
      <c r="E1" s="3"/>
      <c r="F1" s="3"/>
    </row>
    <row r="2" spans="1:6" ht="12.75">
      <c r="A2" s="50"/>
      <c r="B2" s="51"/>
      <c r="C2" s="51"/>
      <c r="D2" s="52"/>
      <c r="E2" s="4"/>
      <c r="F2" s="4"/>
    </row>
    <row r="3" spans="1:6" ht="12.75">
      <c r="A3" s="53"/>
      <c r="B3" s="53"/>
      <c r="C3" s="53"/>
      <c r="D3" s="54"/>
      <c r="E3" s="5"/>
      <c r="F3" s="5"/>
    </row>
    <row r="4" spans="1:6" ht="12.75">
      <c r="A4" s="55" t="s">
        <v>185</v>
      </c>
      <c r="B4" s="56" t="s">
        <v>186</v>
      </c>
      <c r="C4" s="56" t="s">
        <v>187</v>
      </c>
      <c r="D4" s="57" t="s">
        <v>188</v>
      </c>
      <c r="E4" s="6" t="s">
        <v>189</v>
      </c>
      <c r="F4" s="116" t="s">
        <v>190</v>
      </c>
    </row>
    <row r="5" spans="1:6" ht="12.75">
      <c r="A5" s="58"/>
      <c r="B5" s="53"/>
      <c r="C5" s="53"/>
      <c r="D5" s="59"/>
      <c r="E5" s="7"/>
      <c r="F5" s="7"/>
    </row>
    <row r="6" spans="1:6" ht="12.75">
      <c r="A6" s="58"/>
      <c r="B6" s="53"/>
      <c r="C6" s="53"/>
      <c r="D6" s="59"/>
      <c r="E6" s="7"/>
      <c r="F6" s="7"/>
    </row>
    <row r="7" spans="1:6" ht="12.75">
      <c r="A7" s="60" t="s">
        <v>191</v>
      </c>
      <c r="B7" s="61" t="s">
        <v>192</v>
      </c>
      <c r="C7" s="62"/>
      <c r="D7" s="63"/>
      <c r="E7" s="6"/>
      <c r="F7" s="6"/>
    </row>
    <row r="8" spans="1:6" ht="12.75">
      <c r="A8" s="58"/>
      <c r="B8" s="53"/>
      <c r="C8" s="53"/>
      <c r="D8" s="59"/>
      <c r="E8" s="5"/>
      <c r="F8" s="8"/>
    </row>
    <row r="9" spans="1:6" ht="25.5">
      <c r="A9" s="58" t="s">
        <v>193</v>
      </c>
      <c r="B9" s="53" t="s">
        <v>194</v>
      </c>
      <c r="C9" s="64" t="s">
        <v>195</v>
      </c>
      <c r="D9" s="12">
        <v>78</v>
      </c>
      <c r="E9" s="8"/>
      <c r="F9" s="8">
        <f>D9*E9</f>
        <v>0</v>
      </c>
    </row>
    <row r="10" spans="1:6" ht="12.75">
      <c r="A10" s="58"/>
      <c r="B10" s="65"/>
      <c r="C10" s="65"/>
      <c r="D10" s="12"/>
      <c r="E10" s="8"/>
      <c r="F10" s="8"/>
    </row>
    <row r="11" spans="1:6" ht="12.75">
      <c r="A11" s="58" t="s">
        <v>196</v>
      </c>
      <c r="B11" s="53" t="s">
        <v>197</v>
      </c>
      <c r="C11" s="64" t="s">
        <v>198</v>
      </c>
      <c r="D11" s="12">
        <v>3</v>
      </c>
      <c r="E11" s="8"/>
      <c r="F11" s="8">
        <f>D11*E11</f>
        <v>0</v>
      </c>
    </row>
    <row r="12" spans="1:6" ht="12.75">
      <c r="A12" s="66"/>
      <c r="B12" s="67"/>
      <c r="C12" s="67"/>
      <c r="D12" s="12"/>
      <c r="E12" s="8"/>
      <c r="F12" s="8"/>
    </row>
    <row r="13" spans="1:6" ht="12.75">
      <c r="A13" s="68" t="s">
        <v>199</v>
      </c>
      <c r="B13" s="53" t="s">
        <v>200</v>
      </c>
      <c r="C13" s="67" t="s">
        <v>198</v>
      </c>
      <c r="D13" s="12">
        <v>3</v>
      </c>
      <c r="E13" s="8"/>
      <c r="F13" s="8">
        <f>D13*E13</f>
        <v>0</v>
      </c>
    </row>
    <row r="14" spans="1:6" ht="12.75">
      <c r="A14" s="68"/>
      <c r="B14" s="67"/>
      <c r="C14" s="67"/>
      <c r="D14" s="12"/>
      <c r="E14" s="8"/>
      <c r="F14" s="8"/>
    </row>
    <row r="15" spans="1:6" ht="88.5" customHeight="1">
      <c r="A15" s="69" t="s">
        <v>201</v>
      </c>
      <c r="B15" s="70" t="s">
        <v>202</v>
      </c>
      <c r="C15" s="67" t="s">
        <v>198</v>
      </c>
      <c r="D15" s="54">
        <v>3</v>
      </c>
      <c r="E15" s="8"/>
      <c r="F15" s="8">
        <f>D15*E15</f>
        <v>0</v>
      </c>
    </row>
    <row r="16" spans="1:6" ht="12.75">
      <c r="A16" s="68"/>
      <c r="B16" s="67"/>
      <c r="C16" s="67"/>
      <c r="D16" s="54"/>
      <c r="E16" s="5"/>
      <c r="F16" s="5"/>
    </row>
    <row r="17" spans="1:7" ht="12.75">
      <c r="A17" s="71" t="s">
        <v>191</v>
      </c>
      <c r="B17" s="72" t="s">
        <v>204</v>
      </c>
      <c r="C17" s="72"/>
      <c r="D17" s="73"/>
      <c r="E17" s="9"/>
      <c r="F17" s="74">
        <f>SUM(F9:F16)</f>
        <v>0</v>
      </c>
      <c r="G17" s="74"/>
    </row>
    <row r="18" spans="1:6" ht="12.75">
      <c r="A18" s="75"/>
      <c r="B18" s="76"/>
      <c r="C18" s="76"/>
      <c r="D18" s="54"/>
      <c r="E18" s="10"/>
      <c r="F18" s="10"/>
    </row>
    <row r="19" spans="1:6" ht="12.75">
      <c r="A19" s="75"/>
      <c r="B19" s="76"/>
      <c r="C19" s="76"/>
      <c r="D19" s="54"/>
      <c r="E19" s="10"/>
      <c r="F19" s="10"/>
    </row>
    <row r="20" spans="1:6" ht="12.75">
      <c r="A20" s="60" t="s">
        <v>205</v>
      </c>
      <c r="B20" s="61" t="s">
        <v>206</v>
      </c>
      <c r="C20" s="62"/>
      <c r="D20" s="77"/>
      <c r="E20" s="11"/>
      <c r="F20" s="11"/>
    </row>
    <row r="21" spans="1:6" ht="12.75">
      <c r="A21" s="78"/>
      <c r="B21" s="78"/>
      <c r="C21" s="78"/>
      <c r="D21" s="52"/>
      <c r="E21" s="4"/>
      <c r="F21" s="4"/>
    </row>
    <row r="22" spans="1:6" ht="63.75">
      <c r="A22" s="117">
        <v>1</v>
      </c>
      <c r="B22" s="53" t="s">
        <v>207</v>
      </c>
      <c r="C22" s="64" t="s">
        <v>208</v>
      </c>
      <c r="D22" s="12">
        <v>223.49</v>
      </c>
      <c r="E22" s="8"/>
      <c r="F22" s="8">
        <f aca="true" t="shared" si="0" ref="F22:F43">D22*E22</f>
        <v>0</v>
      </c>
    </row>
    <row r="23" spans="1:6" ht="12.75">
      <c r="A23" s="117"/>
      <c r="B23" s="53"/>
      <c r="C23" s="64"/>
      <c r="D23" s="12"/>
      <c r="E23" s="8"/>
      <c r="F23" s="8"/>
    </row>
    <row r="24" spans="1:6" ht="63.75">
      <c r="A24" s="117">
        <v>2</v>
      </c>
      <c r="B24" s="53" t="s">
        <v>209</v>
      </c>
      <c r="C24" s="64" t="s">
        <v>208</v>
      </c>
      <c r="D24" s="12">
        <v>59.96</v>
      </c>
      <c r="E24" s="8"/>
      <c r="F24" s="8">
        <f t="shared" si="0"/>
        <v>0</v>
      </c>
    </row>
    <row r="25" spans="1:6" ht="12.75">
      <c r="A25" s="117"/>
      <c r="B25" s="90"/>
      <c r="C25" s="64"/>
      <c r="D25" s="12"/>
      <c r="E25" s="8"/>
      <c r="F25" s="8"/>
    </row>
    <row r="26" spans="1:6" ht="51">
      <c r="A26" s="117">
        <v>3</v>
      </c>
      <c r="B26" s="80" t="s">
        <v>211</v>
      </c>
      <c r="C26" s="64" t="s">
        <v>212</v>
      </c>
      <c r="D26" s="12">
        <v>624</v>
      </c>
      <c r="E26" s="8"/>
      <c r="F26" s="8">
        <f t="shared" si="0"/>
        <v>0</v>
      </c>
    </row>
    <row r="27" spans="1:6" ht="12.75">
      <c r="A27" s="118"/>
      <c r="B27" s="67"/>
      <c r="C27" s="64"/>
      <c r="D27" s="12"/>
      <c r="E27" s="8"/>
      <c r="F27" s="8"/>
    </row>
    <row r="28" spans="1:6" ht="25.5">
      <c r="A28" s="117">
        <v>4</v>
      </c>
      <c r="B28" s="80" t="s">
        <v>214</v>
      </c>
      <c r="C28" s="64" t="s">
        <v>215</v>
      </c>
      <c r="D28" s="12">
        <v>1</v>
      </c>
      <c r="E28" s="8"/>
      <c r="F28" s="8">
        <f t="shared" si="0"/>
        <v>0</v>
      </c>
    </row>
    <row r="29" spans="1:6" ht="12.75">
      <c r="A29" s="118"/>
      <c r="B29" s="80"/>
      <c r="C29" s="64"/>
      <c r="D29" s="12"/>
      <c r="E29" s="8"/>
      <c r="F29" s="8"/>
    </row>
    <row r="30" spans="1:6" ht="51">
      <c r="A30" s="117">
        <v>5</v>
      </c>
      <c r="B30" s="80" t="s">
        <v>216</v>
      </c>
      <c r="C30" s="64" t="s">
        <v>215</v>
      </c>
      <c r="D30" s="12">
        <v>1</v>
      </c>
      <c r="E30" s="8"/>
      <c r="F30" s="8">
        <f t="shared" si="0"/>
        <v>0</v>
      </c>
    </row>
    <row r="31" spans="1:6" ht="12.75">
      <c r="A31" s="117"/>
      <c r="B31" s="82"/>
      <c r="C31" s="67"/>
      <c r="D31" s="12"/>
      <c r="E31" s="8"/>
      <c r="F31" s="8"/>
    </row>
    <row r="32" spans="1:6" ht="51">
      <c r="A32" s="117">
        <v>6</v>
      </c>
      <c r="B32" s="82" t="s">
        <v>217</v>
      </c>
      <c r="C32" s="64" t="s">
        <v>218</v>
      </c>
      <c r="D32" s="12">
        <v>139.45</v>
      </c>
      <c r="E32" s="8"/>
      <c r="F32" s="8">
        <f t="shared" si="0"/>
        <v>0</v>
      </c>
    </row>
    <row r="33" spans="1:6" ht="12.75">
      <c r="A33" s="117"/>
      <c r="B33" s="82"/>
      <c r="C33" s="67"/>
      <c r="D33" s="12"/>
      <c r="E33" s="8"/>
      <c r="F33" s="8"/>
    </row>
    <row r="34" spans="1:6" ht="51">
      <c r="A34" s="119">
        <v>7</v>
      </c>
      <c r="B34" s="80" t="s">
        <v>219</v>
      </c>
      <c r="C34" s="64" t="s">
        <v>220</v>
      </c>
      <c r="D34" s="12">
        <v>10.2</v>
      </c>
      <c r="E34" s="8"/>
      <c r="F34" s="8">
        <f t="shared" si="0"/>
        <v>0</v>
      </c>
    </row>
    <row r="35" spans="1:6" ht="12.75">
      <c r="A35" s="84"/>
      <c r="B35" s="82"/>
      <c r="C35" s="67"/>
      <c r="D35" s="12"/>
      <c r="E35" s="8"/>
      <c r="F35" s="8"/>
    </row>
    <row r="36" spans="1:6" ht="76.5">
      <c r="A36" s="79">
        <v>8</v>
      </c>
      <c r="B36" s="82" t="s">
        <v>221</v>
      </c>
      <c r="C36" s="64" t="s">
        <v>220</v>
      </c>
      <c r="D36" s="12">
        <v>43.88</v>
      </c>
      <c r="E36" s="8"/>
      <c r="F36" s="8">
        <f t="shared" si="0"/>
        <v>0</v>
      </c>
    </row>
    <row r="37" spans="1:6" ht="12.75">
      <c r="A37" s="118"/>
      <c r="B37" s="82"/>
      <c r="C37" s="67"/>
      <c r="D37" s="12"/>
      <c r="E37" s="8"/>
      <c r="F37" s="8"/>
    </row>
    <row r="38" spans="1:6" ht="102">
      <c r="A38" s="85">
        <v>9</v>
      </c>
      <c r="B38" s="82" t="s">
        <v>222</v>
      </c>
      <c r="C38" s="64" t="s">
        <v>220</v>
      </c>
      <c r="D38" s="12">
        <v>166.79</v>
      </c>
      <c r="E38" s="8"/>
      <c r="F38" s="8">
        <f t="shared" si="0"/>
        <v>0</v>
      </c>
    </row>
    <row r="39" spans="1:6" ht="12.75">
      <c r="A39" s="118"/>
      <c r="B39" s="82"/>
      <c r="C39" s="67"/>
      <c r="D39" s="12"/>
      <c r="E39" s="8"/>
      <c r="F39" s="8"/>
    </row>
    <row r="40" spans="1:6" ht="38.25">
      <c r="A40" s="85">
        <v>10</v>
      </c>
      <c r="B40" s="82" t="s">
        <v>223</v>
      </c>
      <c r="C40" s="64" t="s">
        <v>220</v>
      </c>
      <c r="D40" s="12">
        <v>15.3</v>
      </c>
      <c r="E40" s="8"/>
      <c r="F40" s="8">
        <f t="shared" si="0"/>
        <v>0</v>
      </c>
    </row>
    <row r="41" spans="1:6" ht="12.75">
      <c r="A41" s="79"/>
      <c r="B41" s="82"/>
      <c r="C41" s="67"/>
      <c r="D41" s="12"/>
      <c r="E41" s="8"/>
      <c r="F41" s="8"/>
    </row>
    <row r="42" spans="1:6" ht="25.5">
      <c r="A42" s="85">
        <v>11</v>
      </c>
      <c r="B42" s="86" t="s">
        <v>224</v>
      </c>
      <c r="C42" s="87" t="s">
        <v>215</v>
      </c>
      <c r="D42" s="12">
        <v>1</v>
      </c>
      <c r="E42" s="12"/>
      <c r="F42" s="8">
        <f t="shared" si="0"/>
        <v>0</v>
      </c>
    </row>
    <row r="43" spans="1:6" ht="76.5">
      <c r="A43" s="79">
        <v>12</v>
      </c>
      <c r="B43" s="90" t="s">
        <v>226</v>
      </c>
      <c r="C43" s="87" t="s">
        <v>215</v>
      </c>
      <c r="D43" s="54">
        <v>1</v>
      </c>
      <c r="E43" s="8"/>
      <c r="F43" s="8">
        <f t="shared" si="0"/>
        <v>0</v>
      </c>
    </row>
    <row r="44" spans="1:6" ht="12.75">
      <c r="A44" s="91"/>
      <c r="B44" s="53"/>
      <c r="C44" s="53"/>
      <c r="D44" s="92"/>
      <c r="E44" s="5"/>
      <c r="F44" s="5"/>
    </row>
    <row r="45" spans="1:7" ht="12.75">
      <c r="A45" s="93" t="s">
        <v>205</v>
      </c>
      <c r="B45" s="72" t="s">
        <v>227</v>
      </c>
      <c r="C45" s="72"/>
      <c r="D45" s="73"/>
      <c r="E45" s="9"/>
      <c r="F45" s="74">
        <f>SUM(F21:F44)</f>
        <v>0</v>
      </c>
      <c r="G45" s="74"/>
    </row>
    <row r="46" spans="1:6" ht="12.75">
      <c r="A46" s="94"/>
      <c r="B46" s="76"/>
      <c r="C46" s="76"/>
      <c r="D46" s="92"/>
      <c r="E46" s="10"/>
      <c r="F46" s="10"/>
    </row>
    <row r="47" spans="1:6" ht="12.75">
      <c r="A47" s="95"/>
      <c r="B47" s="76"/>
      <c r="C47" s="76"/>
      <c r="D47" s="54"/>
      <c r="E47" s="10"/>
      <c r="F47" s="10"/>
    </row>
    <row r="48" spans="1:6" ht="12.75">
      <c r="A48" s="60" t="s">
        <v>228</v>
      </c>
      <c r="B48" s="61" t="s">
        <v>229</v>
      </c>
      <c r="C48" s="62"/>
      <c r="D48" s="77"/>
      <c r="E48" s="11"/>
      <c r="F48" s="11"/>
    </row>
    <row r="49" spans="1:6" ht="12.75">
      <c r="A49" s="68"/>
      <c r="B49" s="53"/>
      <c r="C49" s="53"/>
      <c r="D49" s="54"/>
      <c r="E49" s="5"/>
      <c r="F49" s="5"/>
    </row>
    <row r="50" spans="1:6" ht="51">
      <c r="A50" s="91" t="s">
        <v>193</v>
      </c>
      <c r="B50" s="96" t="s">
        <v>230</v>
      </c>
      <c r="C50" s="64"/>
      <c r="D50" s="12"/>
      <c r="E50" s="8"/>
      <c r="F50" s="8"/>
    </row>
    <row r="51" spans="1:6" ht="15">
      <c r="A51" s="91"/>
      <c r="B51" s="97" t="s">
        <v>232</v>
      </c>
      <c r="C51" s="65" t="s">
        <v>195</v>
      </c>
      <c r="D51" s="12">
        <v>78</v>
      </c>
      <c r="E51" s="8"/>
      <c r="F51" s="8">
        <f>D51*E51</f>
        <v>0</v>
      </c>
    </row>
    <row r="52" spans="1:6" ht="12.75">
      <c r="A52" s="91"/>
      <c r="B52" s="67"/>
      <c r="C52" s="67"/>
      <c r="D52" s="98"/>
      <c r="E52" s="7"/>
      <c r="F52" s="8"/>
    </row>
    <row r="53" spans="1:6" ht="76.5">
      <c r="A53" s="89" t="s">
        <v>196</v>
      </c>
      <c r="B53" s="96" t="s">
        <v>233</v>
      </c>
      <c r="C53" s="96"/>
      <c r="D53" s="54"/>
      <c r="E53" s="8"/>
      <c r="F53" s="8"/>
    </row>
    <row r="54" spans="1:6" ht="12.75">
      <c r="A54" s="99"/>
      <c r="B54" s="97" t="s">
        <v>235</v>
      </c>
      <c r="C54" s="67" t="s">
        <v>198</v>
      </c>
      <c r="D54" s="12">
        <v>4</v>
      </c>
      <c r="E54" s="8"/>
      <c r="F54" s="8">
        <f>D54*E54</f>
        <v>0</v>
      </c>
    </row>
    <row r="55" spans="1:6" ht="12.75">
      <c r="A55" s="99"/>
      <c r="B55" s="53"/>
      <c r="C55" s="76"/>
      <c r="D55" s="100"/>
      <c r="E55" s="10"/>
      <c r="F55" s="10"/>
    </row>
    <row r="56" spans="1:6" ht="51">
      <c r="A56" s="99">
        <v>3</v>
      </c>
      <c r="B56" s="97" t="s">
        <v>236</v>
      </c>
      <c r="C56" s="67" t="s">
        <v>198</v>
      </c>
      <c r="D56" s="12">
        <v>3</v>
      </c>
      <c r="E56" s="8"/>
      <c r="F56" s="8">
        <f>D56*E56</f>
        <v>0</v>
      </c>
    </row>
    <row r="57" spans="1:6" ht="12.75">
      <c r="A57" s="99"/>
      <c r="B57" s="97"/>
      <c r="C57" s="67"/>
      <c r="D57" s="12"/>
      <c r="E57" s="8"/>
      <c r="F57" s="8"/>
    </row>
    <row r="58" spans="1:8" ht="38.25">
      <c r="A58" s="99">
        <v>4</v>
      </c>
      <c r="B58" s="90" t="s">
        <v>237</v>
      </c>
      <c r="C58" s="101" t="s">
        <v>208</v>
      </c>
      <c r="D58" s="102">
        <v>10</v>
      </c>
      <c r="E58" s="102"/>
      <c r="F58" s="8">
        <f>D58*E58</f>
        <v>0</v>
      </c>
      <c r="H58" s="8"/>
    </row>
    <row r="59" spans="1:6" ht="12.75">
      <c r="A59" s="95"/>
      <c r="B59" s="97"/>
      <c r="C59" s="67"/>
      <c r="D59" s="12"/>
      <c r="E59" s="5"/>
      <c r="F59" s="8"/>
    </row>
    <row r="60" spans="1:6" ht="12.75">
      <c r="A60" s="93" t="s">
        <v>228</v>
      </c>
      <c r="B60" s="72" t="s">
        <v>238</v>
      </c>
      <c r="C60" s="72"/>
      <c r="D60" s="73"/>
      <c r="E60" s="9"/>
      <c r="F60" s="74">
        <f>SUM(F50:F59)</f>
        <v>0</v>
      </c>
    </row>
    <row r="61" spans="1:6" ht="12.75">
      <c r="A61" s="95"/>
      <c r="B61" s="76"/>
      <c r="C61" s="76"/>
      <c r="D61" s="54"/>
      <c r="E61" s="10"/>
      <c r="F61" s="103"/>
    </row>
    <row r="62" spans="1:6" ht="12.75">
      <c r="A62" s="60" t="s">
        <v>239</v>
      </c>
      <c r="B62" s="61" t="s">
        <v>240</v>
      </c>
      <c r="C62" s="62"/>
      <c r="D62" s="77"/>
      <c r="E62" s="11"/>
      <c r="F62" s="11"/>
    </row>
    <row r="63" spans="1:6" ht="12.75">
      <c r="A63" s="104"/>
      <c r="B63" s="105"/>
      <c r="C63" s="105"/>
      <c r="D63" s="54"/>
      <c r="E63" s="13"/>
      <c r="F63" s="13"/>
    </row>
    <row r="64" spans="1:6" ht="25.5">
      <c r="A64" s="106" t="s">
        <v>193</v>
      </c>
      <c r="B64" s="107" t="s">
        <v>241</v>
      </c>
      <c r="C64" s="64" t="s">
        <v>195</v>
      </c>
      <c r="D64" s="12">
        <v>78</v>
      </c>
      <c r="E64" s="15"/>
      <c r="F64" s="15">
        <f>D64*E64</f>
        <v>0</v>
      </c>
    </row>
    <row r="65" spans="1:6" ht="12.75">
      <c r="A65" s="68"/>
      <c r="B65" s="67"/>
      <c r="C65" s="67"/>
      <c r="D65" s="54"/>
      <c r="E65" s="5"/>
      <c r="F65" s="5"/>
    </row>
    <row r="66" spans="1:6" ht="51">
      <c r="A66" s="69" t="s">
        <v>196</v>
      </c>
      <c r="B66" s="53" t="s">
        <v>242</v>
      </c>
      <c r="C66" s="64" t="s">
        <v>195</v>
      </c>
      <c r="D66" s="12">
        <v>78</v>
      </c>
      <c r="E66" s="8"/>
      <c r="F66" s="15">
        <f>D66*E66</f>
        <v>0</v>
      </c>
    </row>
    <row r="67" spans="1:6" ht="12.75">
      <c r="A67" s="68"/>
      <c r="B67" s="67"/>
      <c r="C67" s="67"/>
      <c r="D67" s="54"/>
      <c r="E67" s="5"/>
      <c r="F67" s="5"/>
    </row>
    <row r="68" spans="1:6" ht="25.5">
      <c r="A68" s="69" t="s">
        <v>199</v>
      </c>
      <c r="B68" s="53" t="s">
        <v>243</v>
      </c>
      <c r="C68" s="64" t="s">
        <v>195</v>
      </c>
      <c r="D68" s="12">
        <v>78</v>
      </c>
      <c r="E68" s="8"/>
      <c r="F68" s="15">
        <f>D68*E68</f>
        <v>0</v>
      </c>
    </row>
    <row r="69" spans="1:6" ht="12.75">
      <c r="A69" s="95"/>
      <c r="B69" s="108"/>
      <c r="C69" s="108"/>
      <c r="D69" s="54"/>
      <c r="E69" s="10"/>
      <c r="F69" s="5"/>
    </row>
    <row r="70" spans="1:6" ht="25.5">
      <c r="A70" s="69" t="s">
        <v>201</v>
      </c>
      <c r="B70" s="53" t="s">
        <v>244</v>
      </c>
      <c r="C70" s="64" t="s">
        <v>195</v>
      </c>
      <c r="D70" s="12">
        <v>78</v>
      </c>
      <c r="E70" s="8"/>
      <c r="F70" s="15">
        <f>D70*E70</f>
        <v>0</v>
      </c>
    </row>
    <row r="71" spans="1:6" ht="12.75">
      <c r="A71" s="68"/>
      <c r="B71" s="67"/>
      <c r="C71" s="67"/>
      <c r="D71" s="54"/>
      <c r="E71" s="5"/>
      <c r="F71" s="5"/>
    </row>
    <row r="72" spans="1:6" ht="25.5">
      <c r="A72" s="69" t="s">
        <v>203</v>
      </c>
      <c r="B72" s="53" t="s">
        <v>245</v>
      </c>
      <c r="C72" s="64" t="s">
        <v>198</v>
      </c>
      <c r="D72" s="12">
        <v>4</v>
      </c>
      <c r="E72" s="8"/>
      <c r="F72" s="15">
        <f>D72*E72</f>
        <v>0</v>
      </c>
    </row>
    <row r="73" spans="1:6" ht="12.75">
      <c r="A73" s="69"/>
      <c r="B73" s="65"/>
      <c r="C73" s="65"/>
      <c r="D73" s="54"/>
      <c r="E73" s="5"/>
      <c r="F73" s="5"/>
    </row>
    <row r="74" spans="1:6" ht="12.75">
      <c r="A74" s="69" t="s">
        <v>213</v>
      </c>
      <c r="B74" s="97" t="s">
        <v>246</v>
      </c>
      <c r="C74" s="64" t="s">
        <v>198</v>
      </c>
      <c r="D74" s="12">
        <v>1</v>
      </c>
      <c r="E74" s="114">
        <v>700</v>
      </c>
      <c r="F74" s="15">
        <f>D74*E74</f>
        <v>700</v>
      </c>
    </row>
    <row r="75" spans="1:6" ht="12.75">
      <c r="A75" s="69"/>
      <c r="B75" s="65"/>
      <c r="C75" s="109"/>
      <c r="D75" s="16"/>
      <c r="E75" s="16"/>
      <c r="F75" s="16"/>
    </row>
    <row r="76" spans="1:6" ht="12.75">
      <c r="A76" s="93" t="s">
        <v>239</v>
      </c>
      <c r="B76" s="72" t="s">
        <v>247</v>
      </c>
      <c r="C76" s="72"/>
      <c r="D76" s="73"/>
      <c r="E76" s="9"/>
      <c r="F76" s="74">
        <f>SUM(F64:F75)</f>
        <v>700</v>
      </c>
    </row>
    <row r="77" spans="1:6" ht="12.75">
      <c r="A77" s="110"/>
      <c r="B77" s="4"/>
      <c r="C77" s="4"/>
      <c r="D77" s="111"/>
      <c r="E77" s="4"/>
      <c r="F77" s="14"/>
    </row>
    <row r="78" spans="1:6" ht="12.75">
      <c r="A78" s="110"/>
      <c r="B78" s="4"/>
      <c r="C78" s="4"/>
      <c r="D78" s="111"/>
      <c r="E78" s="4"/>
      <c r="F78" s="112">
        <f>F17+F45+F60+F76</f>
        <v>700</v>
      </c>
    </row>
    <row r="79" spans="1:6" ht="12.75">
      <c r="A79" s="110"/>
      <c r="B79" s="4"/>
      <c r="C79" s="4"/>
      <c r="D79" s="111"/>
      <c r="E79" s="4"/>
      <c r="F79" s="14"/>
    </row>
    <row r="80" spans="1:6" ht="12.75">
      <c r="A80" s="110"/>
      <c r="B80" s="4"/>
      <c r="C80" s="4"/>
      <c r="D80" s="111"/>
      <c r="E80" s="4"/>
      <c r="F80" s="14"/>
    </row>
    <row r="81" spans="1:6" ht="12.75">
      <c r="A81" s="110"/>
      <c r="B81" s="4"/>
      <c r="C81" s="4"/>
      <c r="D81" s="111"/>
      <c r="E81" s="4"/>
      <c r="F81" s="14"/>
    </row>
    <row r="82" spans="1:6" ht="12.75">
      <c r="A82" s="110"/>
      <c r="B82" s="4"/>
      <c r="C82" s="4"/>
      <c r="D82" s="111"/>
      <c r="E82" s="4"/>
      <c r="F82" s="14"/>
    </row>
    <row r="83" spans="1:6" ht="12.75">
      <c r="A83" s="110"/>
      <c r="B83" s="4"/>
      <c r="C83" s="4"/>
      <c r="D83" s="111"/>
      <c r="E83" s="4"/>
      <c r="F83" s="14"/>
    </row>
    <row r="84" spans="1:6" ht="12.75">
      <c r="A84" s="110"/>
      <c r="B84" s="4"/>
      <c r="C84" s="4"/>
      <c r="D84" s="111"/>
      <c r="E84" s="4"/>
      <c r="F84" s="14"/>
    </row>
    <row r="85" spans="1:6" ht="12.75">
      <c r="A85" s="110"/>
      <c r="B85" s="4"/>
      <c r="C85" s="4"/>
      <c r="D85" s="111"/>
      <c r="E85" s="4"/>
      <c r="F85" s="14"/>
    </row>
    <row r="86" spans="1:6" ht="12.75">
      <c r="A86" s="110"/>
      <c r="B86" s="4"/>
      <c r="C86" s="4"/>
      <c r="D86" s="111"/>
      <c r="E86" s="4"/>
      <c r="F86" s="14"/>
    </row>
    <row r="87" spans="1:6" ht="12.75">
      <c r="A87" s="110"/>
      <c r="B87" s="4"/>
      <c r="C87" s="4"/>
      <c r="D87" s="111"/>
      <c r="E87" s="4"/>
      <c r="F87" s="14"/>
    </row>
    <row r="88" spans="1:6" ht="12.75">
      <c r="A88" s="110"/>
      <c r="B88" s="4"/>
      <c r="C88" s="4"/>
      <c r="D88" s="111"/>
      <c r="E88" s="4"/>
      <c r="F88" s="14"/>
    </row>
    <row r="89" spans="1:6" ht="12.75">
      <c r="A89" s="110"/>
      <c r="B89" s="4"/>
      <c r="C89" s="4"/>
      <c r="D89" s="111"/>
      <c r="E89" s="4"/>
      <c r="F89" s="14"/>
    </row>
    <row r="90" spans="1:6" ht="12.75">
      <c r="A90" s="110"/>
      <c r="B90" s="4"/>
      <c r="C90" s="4"/>
      <c r="D90" s="111"/>
      <c r="E90" s="4"/>
      <c r="F90" s="14"/>
    </row>
    <row r="91" spans="1:6" ht="12.75">
      <c r="A91" s="110"/>
      <c r="B91" s="110"/>
      <c r="C91" s="110"/>
      <c r="D91" s="111"/>
      <c r="E91" s="14"/>
      <c r="F91" s="14"/>
    </row>
    <row r="92" spans="1:6" ht="12.75">
      <c r="A92" s="110"/>
      <c r="B92" s="110"/>
      <c r="C92" s="110"/>
      <c r="D92" s="111"/>
      <c r="E92" s="14"/>
      <c r="F92" s="14"/>
    </row>
    <row r="93" spans="1:6" ht="12.75">
      <c r="A93" s="110"/>
      <c r="B93" s="110"/>
      <c r="C93" s="110"/>
      <c r="D93" s="111"/>
      <c r="E93" s="14"/>
      <c r="F93" s="14"/>
    </row>
    <row r="94" spans="1:6" ht="12.75">
      <c r="A94" s="110"/>
      <c r="B94" s="110"/>
      <c r="C94" s="110"/>
      <c r="D94" s="111"/>
      <c r="E94" s="14"/>
      <c r="F94" s="14"/>
    </row>
    <row r="95" spans="1:6" ht="12.75">
      <c r="A95" s="110"/>
      <c r="B95" s="110"/>
      <c r="C95" s="110"/>
      <c r="D95" s="111"/>
      <c r="E95" s="14"/>
      <c r="F95" s="14"/>
    </row>
    <row r="96" spans="1:6" ht="12.75">
      <c r="A96" s="110"/>
      <c r="B96" s="110"/>
      <c r="C96" s="110"/>
      <c r="D96" s="111"/>
      <c r="E96" s="14"/>
      <c r="F96" s="14"/>
    </row>
    <row r="97" spans="1:6" ht="12.75">
      <c r="A97" s="110"/>
      <c r="B97" s="110"/>
      <c r="C97" s="110"/>
      <c r="D97" s="111"/>
      <c r="E97" s="14"/>
      <c r="F97" s="14"/>
    </row>
    <row r="98" spans="1:6" ht="12.75">
      <c r="A98" s="110"/>
      <c r="B98" s="110"/>
      <c r="C98" s="110"/>
      <c r="D98" s="111"/>
      <c r="E98" s="14"/>
      <c r="F98" s="14"/>
    </row>
    <row r="99" spans="1:6" ht="12.75">
      <c r="A99" s="110"/>
      <c r="B99" s="110"/>
      <c r="C99" s="110"/>
      <c r="D99" s="111"/>
      <c r="E99" s="14"/>
      <c r="F99" s="14"/>
    </row>
    <row r="100" spans="1:6" ht="12.75">
      <c r="A100" s="110"/>
      <c r="B100" s="110"/>
      <c r="C100" s="110"/>
      <c r="D100" s="111"/>
      <c r="E100" s="14"/>
      <c r="F100" s="14"/>
    </row>
    <row r="101" spans="1:6" ht="12.75">
      <c r="A101" s="110"/>
      <c r="B101" s="110"/>
      <c r="C101" s="110"/>
      <c r="D101" s="111"/>
      <c r="E101" s="14"/>
      <c r="F101" s="14"/>
    </row>
    <row r="102" spans="1:6" ht="12.75">
      <c r="A102" s="110"/>
      <c r="B102" s="110"/>
      <c r="C102" s="110"/>
      <c r="D102" s="111"/>
      <c r="E102" s="14"/>
      <c r="F102" s="14"/>
    </row>
    <row r="103" spans="1:6" ht="12.75">
      <c r="A103" s="110"/>
      <c r="B103" s="110"/>
      <c r="C103" s="110"/>
      <c r="D103" s="111"/>
      <c r="E103" s="14"/>
      <c r="F103" s="14"/>
    </row>
    <row r="104" spans="1:6" ht="12.75">
      <c r="A104" s="110"/>
      <c r="B104" s="110"/>
      <c r="C104" s="110"/>
      <c r="D104" s="111"/>
      <c r="E104" s="14"/>
      <c r="F104" s="14"/>
    </row>
    <row r="105" spans="1:6" ht="12.75">
      <c r="A105" s="110"/>
      <c r="B105" s="110"/>
      <c r="C105" s="110"/>
      <c r="D105" s="111"/>
      <c r="E105" s="14"/>
      <c r="F105" s="14"/>
    </row>
    <row r="106" spans="1:6" ht="12.75">
      <c r="A106" s="110"/>
      <c r="B106" s="110"/>
      <c r="C106" s="110"/>
      <c r="D106" s="111"/>
      <c r="E106" s="14"/>
      <c r="F106" s="14"/>
    </row>
    <row r="107" spans="1:6" ht="12.75">
      <c r="A107" s="110"/>
      <c r="B107" s="110"/>
      <c r="C107" s="110"/>
      <c r="D107" s="111"/>
      <c r="E107" s="14"/>
      <c r="F107" s="14"/>
    </row>
    <row r="108" spans="1:6" ht="12.75">
      <c r="A108" s="110"/>
      <c r="B108" s="110"/>
      <c r="C108" s="110"/>
      <c r="D108" s="111"/>
      <c r="E108" s="14"/>
      <c r="F108" s="14"/>
    </row>
    <row r="109" spans="1:6" ht="12.75">
      <c r="A109" s="110"/>
      <c r="B109" s="110"/>
      <c r="C109" s="110"/>
      <c r="D109" s="111"/>
      <c r="E109" s="14"/>
      <c r="F109" s="14"/>
    </row>
    <row r="110" spans="1:6" ht="12.75">
      <c r="A110" s="110"/>
      <c r="B110" s="110"/>
      <c r="C110" s="110"/>
      <c r="D110" s="111"/>
      <c r="E110" s="14"/>
      <c r="F110" s="14"/>
    </row>
    <row r="111" spans="1:6" ht="12.75">
      <c r="A111" s="110"/>
      <c r="B111" s="110"/>
      <c r="C111" s="110"/>
      <c r="D111" s="111"/>
      <c r="E111" s="14"/>
      <c r="F111" s="14"/>
    </row>
    <row r="112" spans="1:6" ht="12.75">
      <c r="A112" s="110"/>
      <c r="B112" s="110"/>
      <c r="C112" s="110"/>
      <c r="D112" s="111"/>
      <c r="E112" s="14"/>
      <c r="F112" s="14"/>
    </row>
    <row r="113" spans="1:6" ht="12.75">
      <c r="A113" s="110"/>
      <c r="B113" s="110"/>
      <c r="C113" s="110"/>
      <c r="D113" s="111"/>
      <c r="E113" s="14"/>
      <c r="F113" s="14"/>
    </row>
    <row r="114" spans="1:6" ht="12.75">
      <c r="A114" s="110"/>
      <c r="B114" s="110"/>
      <c r="C114" s="110"/>
      <c r="D114" s="111"/>
      <c r="E114" s="14"/>
      <c r="F114" s="14"/>
    </row>
    <row r="115" spans="1:6" ht="12.75">
      <c r="A115" s="110"/>
      <c r="B115" s="110"/>
      <c r="C115" s="110"/>
      <c r="D115" s="111"/>
      <c r="E115" s="14"/>
      <c r="F115" s="14"/>
    </row>
    <row r="116" spans="1:6" ht="12.75">
      <c r="A116" s="110"/>
      <c r="B116" s="110"/>
      <c r="C116" s="110"/>
      <c r="D116" s="111"/>
      <c r="E116" s="14"/>
      <c r="F116" s="14"/>
    </row>
    <row r="117" spans="1:6" ht="12.75">
      <c r="A117" s="110"/>
      <c r="B117" s="110"/>
      <c r="C117" s="110"/>
      <c r="D117" s="111"/>
      <c r="E117" s="14"/>
      <c r="F117" s="14"/>
    </row>
    <row r="118" spans="1:6" ht="12.75">
      <c r="A118" s="110"/>
      <c r="B118" s="110"/>
      <c r="C118" s="110"/>
      <c r="D118" s="111"/>
      <c r="E118" s="14"/>
      <c r="F118" s="14"/>
    </row>
    <row r="119" spans="1:6" ht="12.75">
      <c r="A119" s="110"/>
      <c r="B119" s="110"/>
      <c r="C119" s="110"/>
      <c r="D119" s="111"/>
      <c r="E119" s="14"/>
      <c r="F119" s="14"/>
    </row>
    <row r="120" spans="1:6" ht="12.75">
      <c r="A120" s="110"/>
      <c r="B120" s="110"/>
      <c r="C120" s="110"/>
      <c r="D120" s="111"/>
      <c r="E120" s="14"/>
      <c r="F120" s="14"/>
    </row>
    <row r="121" spans="1:6" ht="12.75">
      <c r="A121" s="110"/>
      <c r="B121" s="110"/>
      <c r="C121" s="110"/>
      <c r="D121" s="111"/>
      <c r="E121" s="14"/>
      <c r="F121" s="14"/>
    </row>
    <row r="122" spans="1:6" ht="12.75">
      <c r="A122" s="110"/>
      <c r="B122" s="110"/>
      <c r="C122" s="110"/>
      <c r="D122" s="111"/>
      <c r="E122" s="14"/>
      <c r="F122" s="14"/>
    </row>
    <row r="123" spans="1:6" ht="12.75">
      <c r="A123" s="110"/>
      <c r="B123" s="110"/>
      <c r="C123" s="110"/>
      <c r="D123" s="111"/>
      <c r="E123" s="14"/>
      <c r="F123" s="14"/>
    </row>
    <row r="124" spans="1:6" ht="12.75">
      <c r="A124" s="110"/>
      <c r="B124" s="110"/>
      <c r="C124" s="110"/>
      <c r="D124" s="111"/>
      <c r="E124" s="14"/>
      <c r="F124" s="14"/>
    </row>
    <row r="125" spans="1:6" ht="12.75">
      <c r="A125" s="110"/>
      <c r="B125" s="110"/>
      <c r="C125" s="110"/>
      <c r="D125" s="111"/>
      <c r="E125" s="14"/>
      <c r="F125" s="14"/>
    </row>
    <row r="126" spans="1:6" ht="12.75">
      <c r="A126" s="110"/>
      <c r="B126" s="110"/>
      <c r="C126" s="110"/>
      <c r="D126" s="111"/>
      <c r="E126" s="14"/>
      <c r="F126" s="14"/>
    </row>
    <row r="127" spans="1:6" ht="12.75">
      <c r="A127" s="110"/>
      <c r="B127" s="110"/>
      <c r="C127" s="110"/>
      <c r="D127" s="111"/>
      <c r="E127" s="14"/>
      <c r="F127" s="14"/>
    </row>
    <row r="128" spans="1:6" ht="12.75">
      <c r="A128" s="110"/>
      <c r="B128" s="110"/>
      <c r="C128" s="110"/>
      <c r="D128" s="111"/>
      <c r="E128" s="14"/>
      <c r="F128" s="14"/>
    </row>
    <row r="129" spans="1:6" ht="12.75">
      <c r="A129" s="110"/>
      <c r="B129" s="110"/>
      <c r="C129" s="110"/>
      <c r="D129" s="111"/>
      <c r="E129" s="14"/>
      <c r="F129" s="14"/>
    </row>
    <row r="130" spans="1:6" ht="12.75">
      <c r="A130" s="110"/>
      <c r="B130" s="110"/>
      <c r="C130" s="110"/>
      <c r="D130" s="111"/>
      <c r="E130" s="14"/>
      <c r="F130" s="14"/>
    </row>
    <row r="131" spans="1:6" ht="12.75">
      <c r="A131" s="110"/>
      <c r="B131" s="110"/>
      <c r="C131" s="110"/>
      <c r="D131" s="111"/>
      <c r="E131" s="14"/>
      <c r="F131" s="14"/>
    </row>
    <row r="132" spans="1:6" ht="12.75">
      <c r="A132" s="110"/>
      <c r="B132" s="110"/>
      <c r="C132" s="110"/>
      <c r="D132" s="111"/>
      <c r="E132" s="14"/>
      <c r="F132" s="14"/>
    </row>
    <row r="133" spans="1:6" ht="12.75">
      <c r="A133" s="110"/>
      <c r="B133" s="110"/>
      <c r="C133" s="110"/>
      <c r="D133" s="111"/>
      <c r="E133" s="14"/>
      <c r="F133" s="14"/>
    </row>
    <row r="134" spans="1:6" ht="12.75">
      <c r="A134" s="110"/>
      <c r="B134" s="110"/>
      <c r="C134" s="110"/>
      <c r="D134" s="111"/>
      <c r="E134" s="14"/>
      <c r="F134" s="14"/>
    </row>
    <row r="135" spans="1:6" ht="12.75">
      <c r="A135" s="110"/>
      <c r="B135" s="110"/>
      <c r="C135" s="110"/>
      <c r="D135" s="111"/>
      <c r="E135" s="14"/>
      <c r="F135" s="14"/>
    </row>
    <row r="136" spans="1:6" ht="12.75">
      <c r="A136" s="110"/>
      <c r="B136" s="110"/>
      <c r="C136" s="110"/>
      <c r="D136" s="111"/>
      <c r="E136" s="14"/>
      <c r="F136" s="14"/>
    </row>
    <row r="137" spans="1:6" ht="12.75">
      <c r="A137" s="110"/>
      <c r="B137" s="110"/>
      <c r="C137" s="110"/>
      <c r="D137" s="111"/>
      <c r="E137" s="14"/>
      <c r="F137" s="14"/>
    </row>
    <row r="138" spans="1:6" ht="12.75">
      <c r="A138" s="110"/>
      <c r="B138" s="110"/>
      <c r="C138" s="110"/>
      <c r="D138" s="111"/>
      <c r="E138" s="14"/>
      <c r="F138" s="14"/>
    </row>
    <row r="139" spans="1:6" ht="12.75">
      <c r="A139" s="110"/>
      <c r="B139" s="110"/>
      <c r="C139" s="110"/>
      <c r="D139" s="111"/>
      <c r="E139" s="14"/>
      <c r="F139" s="14"/>
    </row>
    <row r="140" spans="1:6" ht="12.75">
      <c r="A140" s="110"/>
      <c r="B140" s="110"/>
      <c r="C140" s="110"/>
      <c r="D140" s="111"/>
      <c r="E140" s="14"/>
      <c r="F140" s="14"/>
    </row>
    <row r="141" spans="1:6" ht="12.75">
      <c r="A141" s="110"/>
      <c r="B141" s="110"/>
      <c r="C141" s="110"/>
      <c r="D141" s="111"/>
      <c r="E141" s="14"/>
      <c r="F141" s="14"/>
    </row>
    <row r="142" spans="1:6" ht="12.75">
      <c r="A142" s="110"/>
      <c r="B142" s="110"/>
      <c r="C142" s="110"/>
      <c r="D142" s="111"/>
      <c r="E142" s="14"/>
      <c r="F142" s="14"/>
    </row>
    <row r="143" spans="1:6" ht="12.75">
      <c r="A143" s="110"/>
      <c r="B143" s="110"/>
      <c r="C143" s="110"/>
      <c r="D143" s="111"/>
      <c r="E143" s="14"/>
      <c r="F143" s="14"/>
    </row>
    <row r="144" spans="1:6" ht="12.75">
      <c r="A144" s="110"/>
      <c r="B144" s="110"/>
      <c r="C144" s="110"/>
      <c r="D144" s="111"/>
      <c r="E144" s="14"/>
      <c r="F144" s="14"/>
    </row>
    <row r="145" spans="1:6" ht="12.75">
      <c r="A145" s="110"/>
      <c r="B145" s="110"/>
      <c r="C145" s="110"/>
      <c r="D145" s="111"/>
      <c r="E145" s="14"/>
      <c r="F145" s="14"/>
    </row>
    <row r="146" spans="1:6" ht="12.75">
      <c r="A146" s="110"/>
      <c r="B146" s="110"/>
      <c r="C146" s="110"/>
      <c r="D146" s="111"/>
      <c r="E146" s="14"/>
      <c r="F146" s="14"/>
    </row>
    <row r="147" spans="1:6" ht="12.75">
      <c r="A147" s="110"/>
      <c r="B147" s="110"/>
      <c r="C147" s="110"/>
      <c r="D147" s="111"/>
      <c r="E147" s="14"/>
      <c r="F147" s="14"/>
    </row>
    <row r="148" spans="1:6" ht="12.75">
      <c r="A148" s="110"/>
      <c r="B148" s="110"/>
      <c r="C148" s="110"/>
      <c r="D148" s="111"/>
      <c r="E148" s="14"/>
      <c r="F148" s="14"/>
    </row>
    <row r="149" spans="1:6" ht="12.75">
      <c r="A149" s="110"/>
      <c r="B149" s="110"/>
      <c r="C149" s="110"/>
      <c r="D149" s="111"/>
      <c r="E149" s="14"/>
      <c r="F149" s="14"/>
    </row>
    <row r="150" spans="1:6" ht="12.75">
      <c r="A150" s="110"/>
      <c r="B150" s="110"/>
      <c r="C150" s="110"/>
      <c r="D150" s="111"/>
      <c r="E150" s="14"/>
      <c r="F150" s="14"/>
    </row>
    <row r="151" spans="1:6" ht="12.75">
      <c r="A151" s="110"/>
      <c r="B151" s="110"/>
      <c r="C151" s="110"/>
      <c r="D151" s="111"/>
      <c r="E151" s="14"/>
      <c r="F151" s="14"/>
    </row>
    <row r="152" spans="1:6" ht="12.75">
      <c r="A152" s="110"/>
      <c r="B152" s="110"/>
      <c r="C152" s="110"/>
      <c r="D152" s="111"/>
      <c r="E152" s="14"/>
      <c r="F152" s="14"/>
    </row>
    <row r="153" spans="1:6" ht="12.75">
      <c r="A153" s="110"/>
      <c r="B153" s="110"/>
      <c r="C153" s="110"/>
      <c r="D153" s="111"/>
      <c r="E153" s="14"/>
      <c r="F153" s="14"/>
    </row>
    <row r="154" spans="1:6" ht="12.75">
      <c r="A154" s="110"/>
      <c r="B154" s="110"/>
      <c r="C154" s="110"/>
      <c r="D154" s="111"/>
      <c r="E154" s="14"/>
      <c r="F154" s="14"/>
    </row>
    <row r="155" spans="1:6" ht="12.75">
      <c r="A155" s="110"/>
      <c r="B155" s="110"/>
      <c r="C155" s="110"/>
      <c r="D155" s="111"/>
      <c r="E155" s="14"/>
      <c r="F155" s="14"/>
    </row>
    <row r="156" spans="1:6" ht="12.75">
      <c r="A156" s="110"/>
      <c r="B156" s="110"/>
      <c r="C156" s="110"/>
      <c r="D156" s="111"/>
      <c r="E156" s="14"/>
      <c r="F156" s="14"/>
    </row>
    <row r="157" spans="1:6" ht="12.75">
      <c r="A157" s="110"/>
      <c r="B157" s="110"/>
      <c r="C157" s="110"/>
      <c r="D157" s="111"/>
      <c r="E157" s="14"/>
      <c r="F157" s="14"/>
    </row>
    <row r="158" spans="1:6" ht="12.75">
      <c r="A158" s="110"/>
      <c r="B158" s="110"/>
      <c r="C158" s="110"/>
      <c r="D158" s="111"/>
      <c r="E158" s="14"/>
      <c r="F158" s="14"/>
    </row>
    <row r="159" spans="1:6" ht="12.75">
      <c r="A159" s="110"/>
      <c r="B159" s="110"/>
      <c r="C159" s="110"/>
      <c r="D159" s="111"/>
      <c r="E159" s="14"/>
      <c r="F159" s="14"/>
    </row>
    <row r="160" spans="1:6" ht="12.75">
      <c r="A160" s="110"/>
      <c r="B160" s="110"/>
      <c r="C160" s="110"/>
      <c r="D160" s="111"/>
      <c r="E160" s="14"/>
      <c r="F160" s="14"/>
    </row>
    <row r="161" spans="1:6" ht="12.75">
      <c r="A161" s="110"/>
      <c r="B161" s="110"/>
      <c r="C161" s="110"/>
      <c r="D161" s="111"/>
      <c r="E161" s="14"/>
      <c r="F161" s="14"/>
    </row>
    <row r="162" spans="1:6" ht="12.75">
      <c r="A162" s="110"/>
      <c r="B162" s="110"/>
      <c r="C162" s="110"/>
      <c r="D162" s="111"/>
      <c r="E162" s="14"/>
      <c r="F162" s="14"/>
    </row>
    <row r="163" spans="1:6" ht="12.75">
      <c r="A163" s="110"/>
      <c r="B163" s="110"/>
      <c r="C163" s="110"/>
      <c r="D163" s="111"/>
      <c r="E163" s="14"/>
      <c r="F163" s="14"/>
    </row>
    <row r="164" spans="1:6" ht="12.75">
      <c r="A164" s="110"/>
      <c r="B164" s="110"/>
      <c r="C164" s="110"/>
      <c r="D164" s="111"/>
      <c r="E164" s="14"/>
      <c r="F164" s="14"/>
    </row>
    <row r="165" spans="1:6" ht="12.75">
      <c r="A165" s="110"/>
      <c r="B165" s="110"/>
      <c r="C165" s="110"/>
      <c r="D165" s="111"/>
      <c r="E165" s="14"/>
      <c r="F165" s="14"/>
    </row>
    <row r="166" spans="1:6" ht="12.75">
      <c r="A166" s="110"/>
      <c r="B166" s="110"/>
      <c r="C166" s="110"/>
      <c r="D166" s="111"/>
      <c r="E166" s="14"/>
      <c r="F166" s="14"/>
    </row>
    <row r="167" spans="1:6" ht="12.75">
      <c r="A167" s="110"/>
      <c r="B167" s="110"/>
      <c r="C167" s="110"/>
      <c r="D167" s="111"/>
      <c r="E167" s="14"/>
      <c r="F167" s="14"/>
    </row>
    <row r="168" spans="1:6" ht="12.75">
      <c r="A168" s="110"/>
      <c r="B168" s="110"/>
      <c r="C168" s="110"/>
      <c r="D168" s="111"/>
      <c r="E168" s="14"/>
      <c r="F168" s="14"/>
    </row>
    <row r="169" spans="1:6" ht="12.75">
      <c r="A169" s="110"/>
      <c r="B169" s="110"/>
      <c r="C169" s="110"/>
      <c r="D169" s="111"/>
      <c r="E169" s="14"/>
      <c r="F169" s="14"/>
    </row>
    <row r="170" spans="1:6" ht="12.75">
      <c r="A170" s="110"/>
      <c r="B170" s="110"/>
      <c r="C170" s="110"/>
      <c r="D170" s="111"/>
      <c r="E170" s="14"/>
      <c r="F170" s="14"/>
    </row>
    <row r="171" spans="1:6" ht="12.75">
      <c r="A171" s="110"/>
      <c r="B171" s="110"/>
      <c r="C171" s="110"/>
      <c r="D171" s="111"/>
      <c r="E171" s="14"/>
      <c r="F171" s="14"/>
    </row>
    <row r="172" spans="1:6" ht="12.75">
      <c r="A172" s="110"/>
      <c r="B172" s="110"/>
      <c r="C172" s="110"/>
      <c r="D172" s="111"/>
      <c r="E172" s="14"/>
      <c r="F172" s="14"/>
    </row>
    <row r="173" spans="1:6" ht="12.75">
      <c r="A173" s="110"/>
      <c r="B173" s="110"/>
      <c r="C173" s="110"/>
      <c r="D173" s="111"/>
      <c r="E173" s="14"/>
      <c r="F173" s="14"/>
    </row>
    <row r="174" spans="1:6" ht="12.75">
      <c r="A174" s="110"/>
      <c r="B174" s="110"/>
      <c r="C174" s="110"/>
      <c r="D174" s="111"/>
      <c r="E174" s="14"/>
      <c r="F174" s="14"/>
    </row>
    <row r="175" spans="1:6" ht="12.75">
      <c r="A175" s="110"/>
      <c r="B175" s="110"/>
      <c r="C175" s="110"/>
      <c r="D175" s="111"/>
      <c r="E175" s="14"/>
      <c r="F175" s="14"/>
    </row>
    <row r="176" spans="1:6" ht="12.75">
      <c r="A176" s="110"/>
      <c r="B176" s="110"/>
      <c r="C176" s="110"/>
      <c r="D176" s="111"/>
      <c r="E176" s="14"/>
      <c r="F176" s="14"/>
    </row>
    <row r="177" spans="1:6" ht="12.75">
      <c r="A177" s="110"/>
      <c r="B177" s="110"/>
      <c r="C177" s="110"/>
      <c r="D177" s="111"/>
      <c r="E177" s="14"/>
      <c r="F177" s="14"/>
    </row>
    <row r="178" spans="1:6" ht="12.75">
      <c r="A178" s="110"/>
      <c r="B178" s="110"/>
      <c r="C178" s="110"/>
      <c r="D178" s="111"/>
      <c r="E178" s="14"/>
      <c r="F178" s="14"/>
    </row>
    <row r="179" spans="1:6" ht="12.75">
      <c r="A179" s="110"/>
      <c r="B179" s="110"/>
      <c r="C179" s="110"/>
      <c r="D179" s="111"/>
      <c r="E179" s="14"/>
      <c r="F179" s="14"/>
    </row>
    <row r="180" spans="1:6" ht="12.75">
      <c r="A180" s="110"/>
      <c r="B180" s="110"/>
      <c r="C180" s="110"/>
      <c r="D180" s="111"/>
      <c r="E180" s="14"/>
      <c r="F180" s="14"/>
    </row>
    <row r="181" spans="1:6" ht="12.75">
      <c r="A181" s="110"/>
      <c r="B181" s="110"/>
      <c r="C181" s="110"/>
      <c r="D181" s="111"/>
      <c r="E181" s="14"/>
      <c r="F181" s="14"/>
    </row>
    <row r="182" spans="1:6" ht="12.75">
      <c r="A182" s="110"/>
      <c r="B182" s="110"/>
      <c r="C182" s="110"/>
      <c r="D182" s="111"/>
      <c r="E182" s="14"/>
      <c r="F182" s="14"/>
    </row>
    <row r="183" spans="1:6" ht="12.75">
      <c r="A183" s="110"/>
      <c r="B183" s="110"/>
      <c r="C183" s="110"/>
      <c r="D183" s="111"/>
      <c r="E183" s="14"/>
      <c r="F183" s="14"/>
    </row>
    <row r="184" spans="1:6" ht="12.75">
      <c r="A184" s="110"/>
      <c r="B184" s="110"/>
      <c r="C184" s="110"/>
      <c r="D184" s="111"/>
      <c r="E184" s="14"/>
      <c r="F184" s="14"/>
    </row>
    <row r="185" spans="1:6" ht="12.75">
      <c r="A185" s="110"/>
      <c r="B185" s="110"/>
      <c r="C185" s="110"/>
      <c r="D185" s="111"/>
      <c r="E185" s="14"/>
      <c r="F185" s="14"/>
    </row>
    <row r="186" spans="1:6" ht="12.75">
      <c r="A186" s="110"/>
      <c r="B186" s="110"/>
      <c r="C186" s="110"/>
      <c r="D186" s="111"/>
      <c r="E186" s="14"/>
      <c r="F186" s="14"/>
    </row>
    <row r="187" spans="1:6" ht="12.75">
      <c r="A187" s="110"/>
      <c r="B187" s="110"/>
      <c r="C187" s="110"/>
      <c r="D187" s="111"/>
      <c r="E187" s="14"/>
      <c r="F187" s="14"/>
    </row>
    <row r="188" spans="1:6" ht="12.75">
      <c r="A188" s="110"/>
      <c r="B188" s="110"/>
      <c r="C188" s="110"/>
      <c r="D188" s="111"/>
      <c r="E188" s="14"/>
      <c r="F188" s="14"/>
    </row>
    <row r="189" spans="1:6" ht="12.75">
      <c r="A189" s="110"/>
      <c r="B189" s="110"/>
      <c r="C189" s="110"/>
      <c r="D189" s="111"/>
      <c r="E189" s="14"/>
      <c r="F189" s="14"/>
    </row>
    <row r="190" spans="1:6" ht="12.75">
      <c r="A190" s="110"/>
      <c r="B190" s="110"/>
      <c r="C190" s="110"/>
      <c r="D190" s="111"/>
      <c r="E190" s="14"/>
      <c r="F190" s="14"/>
    </row>
    <row r="191" spans="1:6" ht="12.75">
      <c r="A191" s="110"/>
      <c r="B191" s="110"/>
      <c r="C191" s="110"/>
      <c r="D191" s="111"/>
      <c r="E191" s="14"/>
      <c r="F191" s="14"/>
    </row>
    <row r="192" spans="1:6" ht="12.75">
      <c r="A192" s="110"/>
      <c r="B192" s="110"/>
      <c r="C192" s="110"/>
      <c r="D192" s="111"/>
      <c r="E192" s="14"/>
      <c r="F192" s="14"/>
    </row>
    <row r="193" spans="1:6" ht="12.75">
      <c r="A193" s="110"/>
      <c r="B193" s="110"/>
      <c r="C193" s="110"/>
      <c r="D193" s="111"/>
      <c r="E193" s="14"/>
      <c r="F193" s="14"/>
    </row>
    <row r="194" spans="1:6" ht="12.75">
      <c r="A194" s="110"/>
      <c r="B194" s="110"/>
      <c r="C194" s="110"/>
      <c r="D194" s="111"/>
      <c r="E194" s="14"/>
      <c r="F194" s="14"/>
    </row>
    <row r="195" spans="1:6" ht="12.75">
      <c r="A195" s="110"/>
      <c r="B195" s="110"/>
      <c r="C195" s="110"/>
      <c r="D195" s="111"/>
      <c r="E195" s="14"/>
      <c r="F195" s="14"/>
    </row>
    <row r="196" spans="1:6" ht="12.75">
      <c r="A196" s="110"/>
      <c r="B196" s="110"/>
      <c r="C196" s="110"/>
      <c r="D196" s="111"/>
      <c r="E196" s="14"/>
      <c r="F196" s="14"/>
    </row>
    <row r="197" spans="1:6" ht="12.75">
      <c r="A197" s="110"/>
      <c r="B197" s="110"/>
      <c r="C197" s="110"/>
      <c r="D197" s="111"/>
      <c r="E197" s="14"/>
      <c r="F197" s="14"/>
    </row>
    <row r="198" spans="1:6" ht="12.75">
      <c r="A198" s="110"/>
      <c r="B198" s="110"/>
      <c r="C198" s="110"/>
      <c r="D198" s="111"/>
      <c r="E198" s="14"/>
      <c r="F198" s="14"/>
    </row>
    <row r="199" spans="1:6" ht="12.75">
      <c r="A199" s="110"/>
      <c r="B199" s="110"/>
      <c r="C199" s="110"/>
      <c r="D199" s="111"/>
      <c r="E199" s="14"/>
      <c r="F199" s="14"/>
    </row>
    <row r="200" spans="1:6" ht="12.75">
      <c r="A200" s="110"/>
      <c r="B200" s="110"/>
      <c r="C200" s="110"/>
      <c r="D200" s="111"/>
      <c r="E200" s="14"/>
      <c r="F200" s="14"/>
    </row>
    <row r="201" spans="1:6" ht="12.75">
      <c r="A201" s="110"/>
      <c r="B201" s="110"/>
      <c r="C201" s="110"/>
      <c r="D201" s="111"/>
      <c r="E201" s="14"/>
      <c r="F201" s="14"/>
    </row>
    <row r="202" spans="1:6" ht="12.75">
      <c r="A202" s="110"/>
      <c r="B202" s="110"/>
      <c r="C202" s="110"/>
      <c r="D202" s="111"/>
      <c r="E202" s="14"/>
      <c r="F202" s="14"/>
    </row>
    <row r="203" spans="1:6" ht="12.75">
      <c r="A203" s="110"/>
      <c r="B203" s="110"/>
      <c r="C203" s="110"/>
      <c r="D203" s="111"/>
      <c r="E203" s="14"/>
      <c r="F203" s="14"/>
    </row>
    <row r="204" spans="1:6" ht="12.75">
      <c r="A204" s="110"/>
      <c r="B204" s="110"/>
      <c r="C204" s="110"/>
      <c r="D204" s="111"/>
      <c r="E204" s="14"/>
      <c r="F204" s="14"/>
    </row>
    <row r="205" spans="1:6" ht="12.75">
      <c r="A205" s="110"/>
      <c r="B205" s="110"/>
      <c r="C205" s="110"/>
      <c r="D205" s="111"/>
      <c r="E205" s="14"/>
      <c r="F205" s="14"/>
    </row>
    <row r="206" spans="1:6" ht="12.75">
      <c r="A206" s="110"/>
      <c r="B206" s="110"/>
      <c r="C206" s="110"/>
      <c r="D206" s="111"/>
      <c r="E206" s="14"/>
      <c r="F206" s="14"/>
    </row>
    <row r="207" spans="1:6" ht="12.75">
      <c r="A207" s="110"/>
      <c r="B207" s="110"/>
      <c r="C207" s="110"/>
      <c r="D207" s="111"/>
      <c r="E207" s="14"/>
      <c r="F207" s="14"/>
    </row>
    <row r="208" spans="1:6" ht="12.75">
      <c r="A208" s="110"/>
      <c r="B208" s="110"/>
      <c r="C208" s="110"/>
      <c r="D208" s="111"/>
      <c r="E208" s="14"/>
      <c r="F208" s="14"/>
    </row>
    <row r="209" spans="1:6" ht="12.75">
      <c r="A209" s="110"/>
      <c r="B209" s="110"/>
      <c r="C209" s="110"/>
      <c r="D209" s="111"/>
      <c r="E209" s="14"/>
      <c r="F209" s="14"/>
    </row>
    <row r="210" spans="1:6" ht="12.75">
      <c r="A210" s="110"/>
      <c r="B210" s="110"/>
      <c r="C210" s="110"/>
      <c r="D210" s="111"/>
      <c r="E210" s="14"/>
      <c r="F210" s="14"/>
    </row>
    <row r="211" spans="1:6" ht="12.75">
      <c r="A211" s="110"/>
      <c r="B211" s="110"/>
      <c r="C211" s="110"/>
      <c r="D211" s="111"/>
      <c r="E211" s="14"/>
      <c r="F211" s="14"/>
    </row>
    <row r="212" spans="1:6" ht="12.75">
      <c r="A212" s="110"/>
      <c r="B212" s="110"/>
      <c r="C212" s="110"/>
      <c r="D212" s="111"/>
      <c r="E212" s="14"/>
      <c r="F212" s="14"/>
    </row>
    <row r="213" spans="1:6" ht="12.75">
      <c r="A213" s="110"/>
      <c r="B213" s="110"/>
      <c r="C213" s="110"/>
      <c r="D213" s="111"/>
      <c r="E213" s="14"/>
      <c r="F213" s="14"/>
    </row>
    <row r="214" spans="1:6" ht="12.75">
      <c r="A214" s="110"/>
      <c r="B214" s="110"/>
      <c r="C214" s="110"/>
      <c r="D214" s="111"/>
      <c r="E214" s="14"/>
      <c r="F214" s="14"/>
    </row>
    <row r="215" spans="1:6" ht="12.75">
      <c r="A215" s="110"/>
      <c r="B215" s="110"/>
      <c r="C215" s="110"/>
      <c r="D215" s="111"/>
      <c r="E215" s="14"/>
      <c r="F215" s="14"/>
    </row>
    <row r="216" spans="1:6" ht="12.75">
      <c r="A216" s="110"/>
      <c r="B216" s="110"/>
      <c r="C216" s="110"/>
      <c r="D216" s="111"/>
      <c r="E216" s="14"/>
      <c r="F216" s="14"/>
    </row>
    <row r="217" spans="1:6" ht="12.75">
      <c r="A217" s="110"/>
      <c r="B217" s="110"/>
      <c r="C217" s="110"/>
      <c r="D217" s="111"/>
      <c r="E217" s="14"/>
      <c r="F217" s="14"/>
    </row>
    <row r="218" spans="1:6" ht="12.75">
      <c r="A218" s="110"/>
      <c r="B218" s="110"/>
      <c r="C218" s="110"/>
      <c r="D218" s="111"/>
      <c r="E218" s="14"/>
      <c r="F218" s="14"/>
    </row>
    <row r="219" spans="1:6" ht="12.75">
      <c r="A219" s="110"/>
      <c r="B219" s="110"/>
      <c r="C219" s="110"/>
      <c r="D219" s="111"/>
      <c r="E219" s="14"/>
      <c r="F219" s="14"/>
    </row>
    <row r="220" spans="1:6" ht="12.75">
      <c r="A220" s="110"/>
      <c r="B220" s="110"/>
      <c r="C220" s="110"/>
      <c r="D220" s="111"/>
      <c r="E220" s="14"/>
      <c r="F220" s="14"/>
    </row>
    <row r="221" spans="1:6" ht="12.75">
      <c r="A221" s="110"/>
      <c r="B221" s="110"/>
      <c r="C221" s="110"/>
      <c r="D221" s="111"/>
      <c r="E221" s="14"/>
      <c r="F221" s="14"/>
    </row>
    <row r="222" spans="1:6" ht="12.75">
      <c r="A222" s="110"/>
      <c r="B222" s="110"/>
      <c r="C222" s="110"/>
      <c r="D222" s="111"/>
      <c r="E222" s="14"/>
      <c r="F222" s="14"/>
    </row>
    <row r="223" spans="1:6" ht="12.75">
      <c r="A223" s="110"/>
      <c r="B223" s="110"/>
      <c r="C223" s="110"/>
      <c r="D223" s="111"/>
      <c r="E223" s="14"/>
      <c r="F223" s="14"/>
    </row>
    <row r="224" spans="1:6" ht="12.75">
      <c r="A224" s="110"/>
      <c r="B224" s="110"/>
      <c r="C224" s="110"/>
      <c r="D224" s="111"/>
      <c r="E224" s="14"/>
      <c r="F224" s="14"/>
    </row>
    <row r="225" spans="1:6" ht="12.75">
      <c r="A225" s="110"/>
      <c r="B225" s="110"/>
      <c r="C225" s="110"/>
      <c r="D225" s="111"/>
      <c r="E225" s="14"/>
      <c r="F225" s="14"/>
    </row>
    <row r="226" spans="1:6" ht="12.75">
      <c r="A226" s="110"/>
      <c r="B226" s="110"/>
      <c r="C226" s="110"/>
      <c r="D226" s="111"/>
      <c r="E226" s="14"/>
      <c r="F226" s="14"/>
    </row>
    <row r="227" spans="1:6" ht="12.75">
      <c r="A227" s="110"/>
      <c r="B227" s="110"/>
      <c r="C227" s="110"/>
      <c r="D227" s="111"/>
      <c r="E227" s="14"/>
      <c r="F227" s="14"/>
    </row>
    <row r="228" spans="1:6" ht="12.75">
      <c r="A228" s="110"/>
      <c r="B228" s="110"/>
      <c r="C228" s="110"/>
      <c r="D228" s="111"/>
      <c r="E228" s="14"/>
      <c r="F228" s="14"/>
    </row>
    <row r="229" spans="1:6" ht="12.75">
      <c r="A229" s="110"/>
      <c r="B229" s="110"/>
      <c r="C229" s="110"/>
      <c r="D229" s="111"/>
      <c r="E229" s="14"/>
      <c r="F229" s="14"/>
    </row>
    <row r="230" spans="1:6" ht="12.75">
      <c r="A230" s="110"/>
      <c r="B230" s="110"/>
      <c r="C230" s="110"/>
      <c r="D230" s="111"/>
      <c r="E230" s="14"/>
      <c r="F230" s="14"/>
    </row>
    <row r="231" spans="1:6" ht="12.75">
      <c r="A231" s="110"/>
      <c r="B231" s="110"/>
      <c r="C231" s="110"/>
      <c r="D231" s="111"/>
      <c r="E231" s="14"/>
      <c r="F231" s="14"/>
    </row>
    <row r="232" spans="1:6" ht="12.75">
      <c r="A232" s="110"/>
      <c r="B232" s="110"/>
      <c r="C232" s="110"/>
      <c r="D232" s="111"/>
      <c r="E232" s="14"/>
      <c r="F232" s="14"/>
    </row>
    <row r="233" spans="1:6" ht="12.75">
      <c r="A233" s="110"/>
      <c r="B233" s="110"/>
      <c r="C233" s="110"/>
      <c r="D233" s="111"/>
      <c r="E233" s="14"/>
      <c r="F233" s="14"/>
    </row>
    <row r="234" spans="1:6" ht="12.75">
      <c r="A234" s="110"/>
      <c r="B234" s="110"/>
      <c r="C234" s="110"/>
      <c r="D234" s="111"/>
      <c r="E234" s="14"/>
      <c r="F234" s="14"/>
    </row>
    <row r="235" spans="1:6" ht="12.75">
      <c r="A235" s="110"/>
      <c r="B235" s="110"/>
      <c r="C235" s="110"/>
      <c r="D235" s="111"/>
      <c r="E235" s="14"/>
      <c r="F235" s="14"/>
    </row>
    <row r="236" spans="1:6" ht="12.75">
      <c r="A236" s="110"/>
      <c r="B236" s="110"/>
      <c r="C236" s="110"/>
      <c r="D236" s="111"/>
      <c r="E236" s="14"/>
      <c r="F236" s="14"/>
    </row>
    <row r="237" spans="1:6" ht="12.75">
      <c r="A237" s="110"/>
      <c r="B237" s="110"/>
      <c r="C237" s="110"/>
      <c r="D237" s="111"/>
      <c r="E237" s="14"/>
      <c r="F237" s="14"/>
    </row>
    <row r="238" spans="1:6" ht="12.75">
      <c r="A238" s="110"/>
      <c r="B238" s="110"/>
      <c r="C238" s="110"/>
      <c r="D238" s="111"/>
      <c r="E238" s="14"/>
      <c r="F238" s="14"/>
    </row>
    <row r="239" spans="1:6" ht="12.75">
      <c r="A239" s="110"/>
      <c r="B239" s="110"/>
      <c r="C239" s="110"/>
      <c r="D239" s="111"/>
      <c r="E239" s="14"/>
      <c r="F239" s="14"/>
    </row>
    <row r="240" spans="1:6" ht="12.75">
      <c r="A240" s="110"/>
      <c r="B240" s="110"/>
      <c r="C240" s="110"/>
      <c r="D240" s="111"/>
      <c r="E240" s="14"/>
      <c r="F240" s="14"/>
    </row>
    <row r="241" spans="1:6" ht="12.75">
      <c r="A241" s="110"/>
      <c r="B241" s="110"/>
      <c r="C241" s="110"/>
      <c r="D241" s="111"/>
      <c r="E241" s="14"/>
      <c r="F241" s="14"/>
    </row>
    <row r="242" spans="1:6" ht="12.75">
      <c r="A242" s="110"/>
      <c r="B242" s="110"/>
      <c r="C242" s="110"/>
      <c r="D242" s="111"/>
      <c r="E242" s="14"/>
      <c r="F242" s="14"/>
    </row>
    <row r="243" spans="1:6" ht="12.75">
      <c r="A243" s="110"/>
      <c r="B243" s="110"/>
      <c r="C243" s="110"/>
      <c r="D243" s="111"/>
      <c r="E243" s="14"/>
      <c r="F243" s="14"/>
    </row>
    <row r="244" spans="1:6" ht="12.75">
      <c r="A244" s="110"/>
      <c r="B244" s="110"/>
      <c r="C244" s="110"/>
      <c r="D244" s="111"/>
      <c r="E244" s="14"/>
      <c r="F244" s="14"/>
    </row>
    <row r="245" spans="1:6" ht="12.75">
      <c r="A245" s="110"/>
      <c r="B245" s="110"/>
      <c r="C245" s="110"/>
      <c r="D245" s="111"/>
      <c r="E245" s="14"/>
      <c r="F245" s="14"/>
    </row>
    <row r="246" spans="1:6" ht="12.75">
      <c r="A246" s="110"/>
      <c r="B246" s="110"/>
      <c r="C246" s="110"/>
      <c r="D246" s="111"/>
      <c r="E246" s="14"/>
      <c r="F246" s="14"/>
    </row>
    <row r="247" spans="1:6" ht="12.75">
      <c r="A247" s="110"/>
      <c r="B247" s="110"/>
      <c r="C247" s="110"/>
      <c r="D247" s="111"/>
      <c r="E247" s="14"/>
      <c r="F247" s="14"/>
    </row>
    <row r="248" spans="1:6" ht="12.75">
      <c r="A248" s="110"/>
      <c r="B248" s="110"/>
      <c r="C248" s="110"/>
      <c r="D248" s="111"/>
      <c r="E248" s="14"/>
      <c r="F248" s="14"/>
    </row>
    <row r="249" spans="1:6" ht="12.75">
      <c r="A249" s="110"/>
      <c r="B249" s="110"/>
      <c r="C249" s="110"/>
      <c r="D249" s="111"/>
      <c r="E249" s="14"/>
      <c r="F249" s="14"/>
    </row>
    <row r="250" spans="1:6" ht="12.75">
      <c r="A250" s="110"/>
      <c r="B250" s="110"/>
      <c r="C250" s="110"/>
      <c r="D250" s="111"/>
      <c r="E250" s="14"/>
      <c r="F250" s="14"/>
    </row>
    <row r="251" spans="1:6" ht="12.75">
      <c r="A251" s="110"/>
      <c r="B251" s="110"/>
      <c r="C251" s="110"/>
      <c r="D251" s="111"/>
      <c r="E251" s="14"/>
      <c r="F251" s="14"/>
    </row>
    <row r="252" spans="1:6" ht="12.75">
      <c r="A252" s="110"/>
      <c r="B252" s="110"/>
      <c r="C252" s="110"/>
      <c r="D252" s="111"/>
      <c r="E252" s="14"/>
      <c r="F252" s="14"/>
    </row>
    <row r="253" spans="1:6" ht="12.75">
      <c r="A253" s="110"/>
      <c r="B253" s="110"/>
      <c r="C253" s="110"/>
      <c r="D253" s="111"/>
      <c r="E253" s="14"/>
      <c r="F253" s="14"/>
    </row>
    <row r="254" spans="1:6" ht="12.75">
      <c r="A254" s="110"/>
      <c r="B254" s="110"/>
      <c r="C254" s="110"/>
      <c r="D254" s="111"/>
      <c r="E254" s="14"/>
      <c r="F254" s="14"/>
    </row>
    <row r="255" spans="1:6" ht="12.75">
      <c r="A255" s="110"/>
      <c r="B255" s="110"/>
      <c r="C255" s="110"/>
      <c r="D255" s="111"/>
      <c r="E255" s="14"/>
      <c r="F255" s="14"/>
    </row>
    <row r="256" spans="1:6" ht="12.75">
      <c r="A256" s="110"/>
      <c r="B256" s="110"/>
      <c r="C256" s="110"/>
      <c r="D256" s="111"/>
      <c r="E256" s="14"/>
      <c r="F256" s="14"/>
    </row>
    <row r="257" spans="1:6" ht="12.75">
      <c r="A257" s="110"/>
      <c r="B257" s="110"/>
      <c r="C257" s="110"/>
      <c r="D257" s="111"/>
      <c r="E257" s="14"/>
      <c r="F257" s="14"/>
    </row>
    <row r="258" spans="1:6" ht="12.75">
      <c r="A258" s="110"/>
      <c r="B258" s="110"/>
      <c r="C258" s="110"/>
      <c r="D258" s="111"/>
      <c r="E258" s="14"/>
      <c r="F258" s="14"/>
    </row>
    <row r="259" spans="1:6" ht="12.75">
      <c r="A259" s="110"/>
      <c r="B259" s="110"/>
      <c r="C259" s="110"/>
      <c r="D259" s="111"/>
      <c r="E259" s="14"/>
      <c r="F259" s="14"/>
    </row>
    <row r="260" spans="1:6" ht="12.75">
      <c r="A260" s="110"/>
      <c r="B260" s="110"/>
      <c r="C260" s="110"/>
      <c r="D260" s="111"/>
      <c r="E260" s="14"/>
      <c r="F260" s="14"/>
    </row>
    <row r="261" spans="1:6" ht="12.75">
      <c r="A261" s="110"/>
      <c r="B261" s="110"/>
      <c r="C261" s="110"/>
      <c r="D261" s="111"/>
      <c r="E261" s="14"/>
      <c r="F261" s="14"/>
    </row>
    <row r="262" spans="1:6" ht="12.75">
      <c r="A262" s="110"/>
      <c r="B262" s="110"/>
      <c r="C262" s="110"/>
      <c r="D262" s="111"/>
      <c r="E262" s="14"/>
      <c r="F262" s="14"/>
    </row>
    <row r="263" spans="1:6" ht="12.75">
      <c r="A263" s="110"/>
      <c r="B263" s="110"/>
      <c r="C263" s="110"/>
      <c r="D263" s="111"/>
      <c r="E263" s="14"/>
      <c r="F263" s="14"/>
    </row>
    <row r="264" spans="1:6" ht="12.75">
      <c r="A264" s="110"/>
      <c r="B264" s="110"/>
      <c r="C264" s="110"/>
      <c r="D264" s="111"/>
      <c r="E264" s="14"/>
      <c r="F264" s="14"/>
    </row>
    <row r="265" spans="1:6" ht="12.75">
      <c r="A265" s="110"/>
      <c r="B265" s="110"/>
      <c r="C265" s="110"/>
      <c r="D265" s="111"/>
      <c r="E265" s="14"/>
      <c r="F265" s="14"/>
    </row>
    <row r="266" spans="1:6" ht="12.75">
      <c r="A266" s="110"/>
      <c r="B266" s="110"/>
      <c r="C266" s="110"/>
      <c r="D266" s="111"/>
      <c r="E266" s="14"/>
      <c r="F266" s="14"/>
    </row>
    <row r="267" spans="1:6" ht="12.75">
      <c r="A267" s="110"/>
      <c r="B267" s="110"/>
      <c r="C267" s="110"/>
      <c r="D267" s="111"/>
      <c r="E267" s="14"/>
      <c r="F267" s="14"/>
    </row>
    <row r="268" spans="1:6" ht="12.75">
      <c r="A268" s="110"/>
      <c r="B268" s="110"/>
      <c r="C268" s="110"/>
      <c r="D268" s="111"/>
      <c r="E268" s="14"/>
      <c r="F268" s="14"/>
    </row>
    <row r="269" spans="1:6" ht="12.75">
      <c r="A269" s="110"/>
      <c r="B269" s="110"/>
      <c r="C269" s="110"/>
      <c r="D269" s="111"/>
      <c r="E269" s="14"/>
      <c r="F269" s="14"/>
    </row>
    <row r="270" spans="1:6" ht="12.75">
      <c r="A270" s="110"/>
      <c r="B270" s="110"/>
      <c r="C270" s="110"/>
      <c r="D270" s="111"/>
      <c r="E270" s="14"/>
      <c r="F270" s="14"/>
    </row>
    <row r="271" spans="1:6" ht="12.75">
      <c r="A271" s="110"/>
      <c r="B271" s="110"/>
      <c r="C271" s="110"/>
      <c r="D271" s="111"/>
      <c r="E271" s="14"/>
      <c r="F271" s="14"/>
    </row>
    <row r="272" spans="1:6" ht="12.75">
      <c r="A272" s="110"/>
      <c r="B272" s="110"/>
      <c r="C272" s="110"/>
      <c r="D272" s="111"/>
      <c r="E272" s="14"/>
      <c r="F272" s="14"/>
    </row>
    <row r="273" spans="1:6" ht="12.75">
      <c r="A273" s="110"/>
      <c r="B273" s="110"/>
      <c r="C273" s="110"/>
      <c r="D273" s="111"/>
      <c r="E273" s="14"/>
      <c r="F273" s="14"/>
    </row>
    <row r="274" spans="1:6" ht="12.75">
      <c r="A274" s="110"/>
      <c r="B274" s="110"/>
      <c r="C274" s="110"/>
      <c r="D274" s="111"/>
      <c r="E274" s="14"/>
      <c r="F274" s="14"/>
    </row>
    <row r="275" spans="1:6" ht="12.75">
      <c r="A275" s="110"/>
      <c r="B275" s="110"/>
      <c r="C275" s="110"/>
      <c r="D275" s="111"/>
      <c r="E275" s="14"/>
      <c r="F275" s="14"/>
    </row>
    <row r="276" spans="1:6" ht="12.75">
      <c r="A276" s="110"/>
      <c r="B276" s="110"/>
      <c r="C276" s="110"/>
      <c r="D276" s="111"/>
      <c r="E276" s="14"/>
      <c r="F276" s="14"/>
    </row>
    <row r="277" spans="1:6" ht="12.75">
      <c r="A277" s="110"/>
      <c r="B277" s="110"/>
      <c r="C277" s="110"/>
      <c r="D277" s="111"/>
      <c r="E277" s="14"/>
      <c r="F277" s="14"/>
    </row>
    <row r="278" spans="1:6" ht="12.75">
      <c r="A278" s="110"/>
      <c r="B278" s="110"/>
      <c r="C278" s="110"/>
      <c r="D278" s="111"/>
      <c r="E278" s="14"/>
      <c r="F278" s="14"/>
    </row>
    <row r="279" spans="1:6" ht="12.75">
      <c r="A279" s="110"/>
      <c r="B279" s="110"/>
      <c r="C279" s="110"/>
      <c r="D279" s="111"/>
      <c r="E279" s="14"/>
      <c r="F279" s="14"/>
    </row>
    <row r="280" spans="1:6" ht="12.75">
      <c r="A280" s="110"/>
      <c r="B280" s="110"/>
      <c r="C280" s="110"/>
      <c r="D280" s="111"/>
      <c r="E280" s="14"/>
      <c r="F280" s="14"/>
    </row>
    <row r="281" spans="1:6" ht="12.75">
      <c r="A281" s="110"/>
      <c r="B281" s="110"/>
      <c r="C281" s="110"/>
      <c r="D281" s="111"/>
      <c r="E281" s="14"/>
      <c r="F281" s="14"/>
    </row>
    <row r="282" spans="1:6" ht="12.75">
      <c r="A282" s="110"/>
      <c r="B282" s="110"/>
      <c r="C282" s="110"/>
      <c r="D282" s="111"/>
      <c r="E282" s="14"/>
      <c r="F282" s="14"/>
    </row>
    <row r="283" spans="1:6" ht="12.75">
      <c r="A283" s="110"/>
      <c r="B283" s="110"/>
      <c r="C283" s="110"/>
      <c r="D283" s="111"/>
      <c r="E283" s="14"/>
      <c r="F283" s="14"/>
    </row>
    <row r="284" spans="1:6" ht="12.75">
      <c r="A284" s="110"/>
      <c r="B284" s="110"/>
      <c r="C284" s="110"/>
      <c r="D284" s="111"/>
      <c r="E284" s="14"/>
      <c r="F284" s="14"/>
    </row>
    <row r="285" spans="1:6" ht="12.75">
      <c r="A285" s="110"/>
      <c r="B285" s="110"/>
      <c r="C285" s="110"/>
      <c r="D285" s="111"/>
      <c r="E285" s="14"/>
      <c r="F285" s="14"/>
    </row>
    <row r="286" spans="1:6" ht="12.75">
      <c r="A286" s="110"/>
      <c r="B286" s="110"/>
      <c r="C286" s="110"/>
      <c r="D286" s="111"/>
      <c r="E286" s="14"/>
      <c r="F286" s="14"/>
    </row>
    <row r="287" spans="1:6" ht="12.75">
      <c r="A287" s="110"/>
      <c r="B287" s="110"/>
      <c r="C287" s="110"/>
      <c r="D287" s="111"/>
      <c r="E287" s="14"/>
      <c r="F287" s="14"/>
    </row>
  </sheetData>
  <sheetProtection password="D079" sheet="1"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72"/>
  <sheetViews>
    <sheetView zoomScalePageLayoutView="0" workbookViewId="0" topLeftCell="A139">
      <selection activeCell="L143" sqref="L142:L143"/>
    </sheetView>
  </sheetViews>
  <sheetFormatPr defaultColWidth="9.140625" defaultRowHeight="12.75"/>
  <cols>
    <col min="1" max="1" width="4.57421875" style="156" customWidth="1"/>
    <col min="2" max="2" width="44.7109375" style="134" customWidth="1"/>
    <col min="3" max="3" width="0" style="135" hidden="1" customWidth="1"/>
    <col min="4" max="4" width="6.57421875" style="135" hidden="1" customWidth="1"/>
    <col min="5" max="5" width="5.140625" style="152" bestFit="1" customWidth="1"/>
    <col min="6" max="6" width="6.140625" style="123" bestFit="1" customWidth="1"/>
    <col min="7" max="7" width="11.140625" style="137" bestFit="1" customWidth="1"/>
    <col min="8" max="8" width="12.28125" style="137" bestFit="1" customWidth="1"/>
    <col min="9" max="16384" width="9.140625" style="21" customWidth="1"/>
  </cols>
  <sheetData>
    <row r="1" spans="1:8" ht="16.5">
      <c r="A1" s="192" t="s">
        <v>251</v>
      </c>
      <c r="B1" s="193"/>
      <c r="C1" s="193"/>
      <c r="D1" s="193"/>
      <c r="E1" s="193"/>
      <c r="F1" s="193"/>
      <c r="G1" s="193"/>
      <c r="H1" s="193"/>
    </row>
    <row r="2" spans="1:8" ht="13.5">
      <c r="A2" s="120"/>
      <c r="B2" s="121"/>
      <c r="C2" s="122"/>
      <c r="D2" s="122"/>
      <c r="E2" s="123"/>
      <c r="G2" s="124"/>
      <c r="H2" s="124"/>
    </row>
    <row r="3" spans="1:8" ht="13.5">
      <c r="A3" s="125" t="s">
        <v>252</v>
      </c>
      <c r="B3" s="126" t="s">
        <v>253</v>
      </c>
      <c r="C3" s="127"/>
      <c r="D3" s="127"/>
      <c r="E3" s="128"/>
      <c r="F3" s="128"/>
      <c r="G3" s="129"/>
      <c r="H3" s="129"/>
    </row>
    <row r="4" spans="1:8" ht="13.5">
      <c r="A4" s="120"/>
      <c r="B4" s="121" t="s">
        <v>254</v>
      </c>
      <c r="C4" s="122"/>
      <c r="D4" s="122"/>
      <c r="E4" s="123"/>
      <c r="G4" s="124"/>
      <c r="H4" s="124"/>
    </row>
    <row r="5" spans="1:8" ht="13.5">
      <c r="A5" s="120" t="s">
        <v>255</v>
      </c>
      <c r="B5" s="121" t="s">
        <v>256</v>
      </c>
      <c r="C5" s="122"/>
      <c r="D5" s="122"/>
      <c r="E5" s="123" t="s">
        <v>257</v>
      </c>
      <c r="F5" s="123">
        <v>308</v>
      </c>
      <c r="G5" s="124"/>
      <c r="H5" s="124">
        <f>+F5*G5</f>
        <v>0</v>
      </c>
    </row>
    <row r="6" spans="1:8" ht="13.5">
      <c r="A6" s="120"/>
      <c r="B6" s="121"/>
      <c r="C6" s="122"/>
      <c r="D6" s="122"/>
      <c r="E6" s="123"/>
      <c r="G6" s="124"/>
      <c r="H6" s="124"/>
    </row>
    <row r="7" spans="1:8" ht="13.5">
      <c r="A7" s="120" t="s">
        <v>258</v>
      </c>
      <c r="B7" s="121" t="s">
        <v>259</v>
      </c>
      <c r="C7" s="122"/>
      <c r="D7" s="122"/>
      <c r="E7" s="123" t="s">
        <v>257</v>
      </c>
      <c r="F7" s="123">
        <f>F5</f>
        <v>308</v>
      </c>
      <c r="G7" s="124"/>
      <c r="H7" s="124">
        <f>+F7*G7</f>
        <v>0</v>
      </c>
    </row>
    <row r="8" spans="1:8" ht="13.5">
      <c r="A8" s="120"/>
      <c r="B8" s="121"/>
      <c r="C8" s="122"/>
      <c r="D8" s="122"/>
      <c r="E8" s="123"/>
      <c r="G8" s="124"/>
      <c r="H8" s="124"/>
    </row>
    <row r="9" spans="1:8" ht="13.5">
      <c r="A9" s="120" t="s">
        <v>260</v>
      </c>
      <c r="B9" s="121" t="s">
        <v>261</v>
      </c>
      <c r="C9" s="122"/>
      <c r="D9" s="122"/>
      <c r="E9" s="123" t="s">
        <v>257</v>
      </c>
      <c r="F9" s="123">
        <f>F5</f>
        <v>308</v>
      </c>
      <c r="G9" s="124"/>
      <c r="H9" s="124">
        <f>+F9*G9</f>
        <v>0</v>
      </c>
    </row>
    <row r="10" spans="1:8" ht="13.5">
      <c r="A10" s="120"/>
      <c r="B10" s="121"/>
      <c r="C10" s="122"/>
      <c r="D10" s="122"/>
      <c r="E10" s="123"/>
      <c r="G10" s="124"/>
      <c r="H10" s="124"/>
    </row>
    <row r="11" spans="1:8" ht="13.5">
      <c r="A11" s="120" t="s">
        <v>262</v>
      </c>
      <c r="B11" s="121" t="s">
        <v>263</v>
      </c>
      <c r="C11" s="122"/>
      <c r="D11" s="122"/>
      <c r="E11" s="123" t="s">
        <v>264</v>
      </c>
      <c r="F11" s="123">
        <v>1</v>
      </c>
      <c r="G11" s="124"/>
      <c r="H11" s="124">
        <f>+F11*G11</f>
        <v>0</v>
      </c>
    </row>
    <row r="12" spans="1:8" ht="13.5">
      <c r="A12" s="120"/>
      <c r="B12" s="121" t="s">
        <v>265</v>
      </c>
      <c r="C12" s="122"/>
      <c r="D12" s="122"/>
      <c r="E12" s="123"/>
      <c r="G12" s="124"/>
      <c r="H12" s="130"/>
    </row>
    <row r="13" spans="1:8" ht="13.5">
      <c r="A13" s="120" t="s">
        <v>266</v>
      </c>
      <c r="B13" s="121" t="s">
        <v>267</v>
      </c>
      <c r="C13" s="122"/>
      <c r="D13" s="122"/>
      <c r="E13" s="123" t="s">
        <v>264</v>
      </c>
      <c r="F13" s="123">
        <v>1</v>
      </c>
      <c r="G13" s="124"/>
      <c r="H13" s="124">
        <f>+F13*G13</f>
        <v>0</v>
      </c>
    </row>
    <row r="14" spans="1:8" ht="13.5">
      <c r="A14" s="120"/>
      <c r="B14" s="121"/>
      <c r="C14" s="122"/>
      <c r="D14" s="122"/>
      <c r="E14" s="123"/>
      <c r="G14" s="124"/>
      <c r="H14" s="124"/>
    </row>
    <row r="15" spans="1:8" ht="13.5">
      <c r="A15" s="120"/>
      <c r="B15" s="121"/>
      <c r="C15" s="122"/>
      <c r="D15" s="122"/>
      <c r="E15" s="123"/>
      <c r="G15" s="124"/>
      <c r="H15" s="124"/>
    </row>
    <row r="16" spans="1:8" ht="13.5">
      <c r="A16" s="125" t="s">
        <v>268</v>
      </c>
      <c r="B16" s="126" t="s">
        <v>269</v>
      </c>
      <c r="C16" s="127"/>
      <c r="D16" s="127"/>
      <c r="E16" s="128"/>
      <c r="F16" s="128"/>
      <c r="G16" s="129"/>
      <c r="H16" s="129"/>
    </row>
    <row r="17" spans="1:8" ht="13.5">
      <c r="A17" s="131"/>
      <c r="B17" s="132"/>
      <c r="C17" s="122"/>
      <c r="D17" s="122"/>
      <c r="E17" s="123"/>
      <c r="G17" s="124"/>
      <c r="H17" s="124"/>
    </row>
    <row r="18" spans="1:8" ht="13.5">
      <c r="A18" s="120" t="s">
        <v>255</v>
      </c>
      <c r="B18" s="121" t="s">
        <v>270</v>
      </c>
      <c r="C18" s="122"/>
      <c r="D18" s="122"/>
      <c r="E18" s="123"/>
      <c r="G18" s="124"/>
      <c r="H18" s="124"/>
    </row>
    <row r="19" spans="1:8" ht="13.5">
      <c r="A19" s="120"/>
      <c r="B19" s="121" t="s">
        <v>271</v>
      </c>
      <c r="C19" s="122"/>
      <c r="D19" s="122"/>
      <c r="E19" s="123"/>
      <c r="G19" s="124"/>
      <c r="H19" s="124"/>
    </row>
    <row r="20" spans="1:8" ht="13.5">
      <c r="A20" s="120"/>
      <c r="B20" s="133" t="s">
        <v>272</v>
      </c>
      <c r="C20" s="122"/>
      <c r="D20" s="122"/>
      <c r="E20" s="123" t="s">
        <v>198</v>
      </c>
      <c r="F20" s="123">
        <v>9</v>
      </c>
      <c r="G20" s="124"/>
      <c r="H20" s="124">
        <f>+F20*G20</f>
        <v>0</v>
      </c>
    </row>
    <row r="21" spans="1:5" ht="13.5">
      <c r="A21" s="123"/>
      <c r="E21" s="136"/>
    </row>
    <row r="22" spans="1:8" ht="13.5">
      <c r="A22" s="120" t="s">
        <v>258</v>
      </c>
      <c r="B22" s="121" t="s">
        <v>273</v>
      </c>
      <c r="C22" s="122"/>
      <c r="D22" s="122"/>
      <c r="E22" s="123"/>
      <c r="G22" s="138"/>
      <c r="H22" s="138"/>
    </row>
    <row r="23" spans="1:8" ht="13.5">
      <c r="A23" s="120"/>
      <c r="B23" s="121" t="s">
        <v>274</v>
      </c>
      <c r="C23" s="122"/>
      <c r="D23" s="122"/>
      <c r="E23" s="123"/>
      <c r="G23" s="121"/>
      <c r="H23" s="121"/>
    </row>
    <row r="24" spans="1:8" ht="13.5">
      <c r="A24" s="120"/>
      <c r="B24" s="139" t="s">
        <v>275</v>
      </c>
      <c r="C24" s="122"/>
      <c r="D24" s="122"/>
      <c r="E24" s="123" t="s">
        <v>198</v>
      </c>
      <c r="F24" s="123">
        <v>1</v>
      </c>
      <c r="G24" s="124"/>
      <c r="H24" s="124">
        <f>+F24*G24</f>
        <v>0</v>
      </c>
    </row>
    <row r="25" spans="1:8" ht="13.5">
      <c r="A25" s="120"/>
      <c r="B25" s="133"/>
      <c r="C25" s="122"/>
      <c r="D25" s="122"/>
      <c r="E25" s="123"/>
      <c r="G25" s="124"/>
      <c r="H25" s="124"/>
    </row>
    <row r="26" spans="1:8" ht="13.5">
      <c r="A26" s="120" t="s">
        <v>260</v>
      </c>
      <c r="B26" s="121" t="s">
        <v>276</v>
      </c>
      <c r="C26" s="122"/>
      <c r="D26" s="122"/>
      <c r="E26" s="123"/>
      <c r="G26" s="138"/>
      <c r="H26" s="124"/>
    </row>
    <row r="27" spans="1:8" ht="13.5">
      <c r="A27" s="120"/>
      <c r="B27" s="121" t="s">
        <v>277</v>
      </c>
      <c r="C27" s="122"/>
      <c r="D27" s="122"/>
      <c r="E27" s="123"/>
      <c r="G27" s="124"/>
      <c r="H27" s="124"/>
    </row>
    <row r="28" spans="1:8" ht="13.5">
      <c r="A28" s="120"/>
      <c r="B28" s="121" t="s">
        <v>278</v>
      </c>
      <c r="C28" s="122"/>
      <c r="D28" s="122"/>
      <c r="E28" s="123"/>
      <c r="G28" s="124"/>
      <c r="H28" s="124"/>
    </row>
    <row r="29" spans="1:8" ht="13.5">
      <c r="A29" s="120"/>
      <c r="B29" s="121" t="s">
        <v>279</v>
      </c>
      <c r="C29" s="122"/>
      <c r="D29" s="122"/>
      <c r="E29" s="123" t="s">
        <v>257</v>
      </c>
      <c r="F29" s="123">
        <v>302</v>
      </c>
      <c r="G29" s="138"/>
      <c r="H29" s="124">
        <f>G29*F29</f>
        <v>0</v>
      </c>
    </row>
    <row r="30" spans="1:8" ht="13.5">
      <c r="A30" s="120"/>
      <c r="B30" s="121"/>
      <c r="C30" s="122"/>
      <c r="D30" s="122"/>
      <c r="E30" s="123"/>
      <c r="G30" s="124"/>
      <c r="H30" s="124"/>
    </row>
    <row r="31" spans="1:8" ht="13.5">
      <c r="A31" s="140" t="s">
        <v>262</v>
      </c>
      <c r="B31" s="141" t="s">
        <v>280</v>
      </c>
      <c r="C31" s="142"/>
      <c r="D31" s="142"/>
      <c r="E31" s="143"/>
      <c r="F31" s="143"/>
      <c r="G31" s="144"/>
      <c r="H31" s="145"/>
    </row>
    <row r="32" spans="1:8" ht="13.5">
      <c r="A32" s="140"/>
      <c r="B32" s="141" t="s">
        <v>281</v>
      </c>
      <c r="C32" s="142"/>
      <c r="D32" s="142"/>
      <c r="E32" s="143"/>
      <c r="F32" s="143"/>
      <c r="G32" s="144"/>
      <c r="H32" s="145"/>
    </row>
    <row r="33" spans="1:8" ht="13.5">
      <c r="A33" s="140"/>
      <c r="B33" s="141" t="s">
        <v>282</v>
      </c>
      <c r="C33" s="142"/>
      <c r="D33" s="142"/>
      <c r="E33" s="143" t="s">
        <v>257</v>
      </c>
      <c r="F33" s="143">
        <v>310</v>
      </c>
      <c r="G33" s="144"/>
      <c r="H33" s="145">
        <f>G33*F33</f>
        <v>0</v>
      </c>
    </row>
    <row r="34" spans="1:8" ht="13.5">
      <c r="A34" s="140"/>
      <c r="B34" s="141"/>
      <c r="C34" s="142"/>
      <c r="D34" s="142"/>
      <c r="E34" s="143"/>
      <c r="F34" s="143"/>
      <c r="G34" s="144"/>
      <c r="H34" s="145"/>
    </row>
    <row r="35" spans="1:8" ht="13.5">
      <c r="A35" s="120" t="s">
        <v>266</v>
      </c>
      <c r="B35" s="121" t="s">
        <v>276</v>
      </c>
      <c r="C35" s="122"/>
      <c r="D35" s="122"/>
      <c r="E35" s="123"/>
      <c r="G35" s="138"/>
      <c r="H35" s="138"/>
    </row>
    <row r="36" spans="1:8" ht="13.5">
      <c r="A36" s="120"/>
      <c r="B36" s="121" t="s">
        <v>283</v>
      </c>
      <c r="C36" s="122"/>
      <c r="D36" s="122"/>
      <c r="E36" s="123"/>
      <c r="G36" s="138"/>
      <c r="H36" s="138"/>
    </row>
    <row r="37" spans="1:8" ht="13.5">
      <c r="A37" s="120"/>
      <c r="B37" s="121" t="s">
        <v>284</v>
      </c>
      <c r="C37" s="122"/>
      <c r="D37" s="122"/>
      <c r="E37" s="123"/>
      <c r="G37" s="138"/>
      <c r="H37" s="138"/>
    </row>
    <row r="38" spans="1:8" ht="13.5">
      <c r="A38" s="120"/>
      <c r="B38" s="121" t="s">
        <v>285</v>
      </c>
      <c r="C38" s="122"/>
      <c r="D38" s="122"/>
      <c r="E38" s="123"/>
      <c r="G38" s="138"/>
      <c r="H38" s="138"/>
    </row>
    <row r="39" spans="1:8" ht="13.5">
      <c r="A39" s="120"/>
      <c r="B39" s="139" t="s">
        <v>286</v>
      </c>
      <c r="C39" s="122"/>
      <c r="D39" s="122"/>
      <c r="E39" s="123"/>
      <c r="G39" s="121"/>
      <c r="H39" s="121"/>
    </row>
    <row r="40" spans="1:8" ht="13.5">
      <c r="A40" s="120"/>
      <c r="B40" s="121" t="s">
        <v>287</v>
      </c>
      <c r="C40" s="122"/>
      <c r="D40" s="122"/>
      <c r="E40" s="123"/>
      <c r="G40" s="121"/>
      <c r="H40" s="121"/>
    </row>
    <row r="41" spans="1:8" ht="13.5">
      <c r="A41" s="120"/>
      <c r="B41" s="121" t="s">
        <v>288</v>
      </c>
      <c r="C41" s="122"/>
      <c r="D41" s="122"/>
      <c r="E41" s="123" t="s">
        <v>257</v>
      </c>
      <c r="F41" s="123">
        <v>6</v>
      </c>
      <c r="G41" s="138"/>
      <c r="H41" s="138">
        <f>+F41*G41</f>
        <v>0</v>
      </c>
    </row>
    <row r="42" spans="1:8" ht="13.5">
      <c r="A42" s="120"/>
      <c r="B42" s="121"/>
      <c r="C42" s="122"/>
      <c r="D42" s="122"/>
      <c r="E42" s="123"/>
      <c r="G42" s="124"/>
      <c r="H42" s="124"/>
    </row>
    <row r="43" spans="1:8" ht="13.5">
      <c r="A43" s="120" t="s">
        <v>289</v>
      </c>
      <c r="B43" s="121" t="s">
        <v>290</v>
      </c>
      <c r="C43" s="122"/>
      <c r="D43" s="122"/>
      <c r="E43" s="123"/>
      <c r="G43" s="138"/>
      <c r="H43" s="138"/>
    </row>
    <row r="44" spans="1:8" ht="13.5">
      <c r="A44" s="120"/>
      <c r="B44" s="121" t="s">
        <v>291</v>
      </c>
      <c r="C44" s="122"/>
      <c r="D44" s="122"/>
      <c r="E44" s="123" t="s">
        <v>292</v>
      </c>
      <c r="F44" s="123">
        <f>2*F5</f>
        <v>616</v>
      </c>
      <c r="G44" s="138"/>
      <c r="H44" s="138">
        <f>+F44*G44</f>
        <v>0</v>
      </c>
    </row>
    <row r="45" spans="1:8" ht="13.5">
      <c r="A45" s="120"/>
      <c r="B45" s="121"/>
      <c r="C45" s="122"/>
      <c r="D45" s="122"/>
      <c r="E45" s="123"/>
      <c r="G45" s="138"/>
      <c r="H45" s="138"/>
    </row>
    <row r="46" spans="1:8" ht="13.5">
      <c r="A46" s="146" t="s">
        <v>293</v>
      </c>
      <c r="B46" s="147" t="s">
        <v>294</v>
      </c>
      <c r="C46" s="122"/>
      <c r="D46" s="122"/>
      <c r="E46" s="123"/>
      <c r="G46" s="138"/>
      <c r="H46" s="138"/>
    </row>
    <row r="47" spans="1:8" ht="13.5">
      <c r="A47" s="146"/>
      <c r="B47" s="147" t="s">
        <v>295</v>
      </c>
      <c r="C47" s="122"/>
      <c r="D47" s="122"/>
      <c r="E47" s="123"/>
      <c r="G47" s="124"/>
      <c r="H47" s="124"/>
    </row>
    <row r="48" spans="1:8" ht="13.5">
      <c r="A48" s="146"/>
      <c r="B48" s="147" t="s">
        <v>296</v>
      </c>
      <c r="C48" s="122"/>
      <c r="D48" s="122"/>
      <c r="E48" s="123" t="s">
        <v>297</v>
      </c>
      <c r="F48" s="123">
        <v>6</v>
      </c>
      <c r="G48" s="138"/>
      <c r="H48" s="138">
        <f>+F48*G48</f>
        <v>0</v>
      </c>
    </row>
    <row r="49" spans="1:8" ht="13.5">
      <c r="A49" s="120"/>
      <c r="B49" s="121"/>
      <c r="C49" s="122"/>
      <c r="D49" s="122"/>
      <c r="E49" s="123"/>
      <c r="G49" s="124"/>
      <c r="H49" s="124"/>
    </row>
    <row r="50" spans="1:8" ht="13.5">
      <c r="A50" s="146" t="s">
        <v>298</v>
      </c>
      <c r="B50" s="121" t="s">
        <v>299</v>
      </c>
      <c r="C50" s="148" t="s">
        <v>297</v>
      </c>
      <c r="D50" s="148">
        <v>30</v>
      </c>
      <c r="E50" s="123" t="s">
        <v>297</v>
      </c>
      <c r="F50" s="123">
        <v>15</v>
      </c>
      <c r="G50" s="138"/>
      <c r="H50" s="138">
        <f>G50*F50</f>
        <v>0</v>
      </c>
    </row>
    <row r="51" spans="1:8" ht="13.5">
      <c r="A51" s="120"/>
      <c r="B51" s="121"/>
      <c r="C51" s="122"/>
      <c r="D51" s="122"/>
      <c r="E51" s="123"/>
      <c r="G51" s="124"/>
      <c r="H51" s="124"/>
    </row>
    <row r="52" spans="1:8" ht="13.5">
      <c r="A52" s="120" t="s">
        <v>300</v>
      </c>
      <c r="B52" s="121" t="s">
        <v>301</v>
      </c>
      <c r="C52" s="149"/>
      <c r="D52" s="149"/>
      <c r="E52" s="123"/>
      <c r="G52" s="124"/>
      <c r="H52" s="124"/>
    </row>
    <row r="53" spans="1:8" ht="13.5">
      <c r="A53" s="120"/>
      <c r="B53" s="121" t="s">
        <v>302</v>
      </c>
      <c r="C53" s="149"/>
      <c r="D53" s="149"/>
      <c r="E53" s="123"/>
      <c r="G53" s="124"/>
      <c r="H53" s="124"/>
    </row>
    <row r="54" spans="1:8" ht="13.5">
      <c r="A54" s="120"/>
      <c r="B54" s="121" t="s">
        <v>303</v>
      </c>
      <c r="C54" s="149"/>
      <c r="D54" s="149"/>
      <c r="E54" s="123"/>
      <c r="G54" s="124"/>
      <c r="H54" s="124"/>
    </row>
    <row r="55" spans="1:8" ht="13.5">
      <c r="A55" s="120"/>
      <c r="B55" s="121" t="s">
        <v>304</v>
      </c>
      <c r="C55" s="149"/>
      <c r="D55" s="149"/>
      <c r="E55" s="123"/>
      <c r="G55" s="121"/>
      <c r="H55" s="121"/>
    </row>
    <row r="56" spans="1:8" ht="13.5">
      <c r="A56" s="120"/>
      <c r="B56" s="121" t="s">
        <v>305</v>
      </c>
      <c r="C56" s="149"/>
      <c r="D56" s="149"/>
      <c r="E56" s="123"/>
      <c r="G56" s="121"/>
      <c r="H56" s="121"/>
    </row>
    <row r="57" spans="1:8" ht="13.5">
      <c r="A57" s="120"/>
      <c r="B57" s="139" t="s">
        <v>306</v>
      </c>
      <c r="C57" s="149"/>
      <c r="D57" s="149"/>
      <c r="E57" s="123" t="s">
        <v>198</v>
      </c>
      <c r="F57" s="123">
        <v>1</v>
      </c>
      <c r="G57" s="138"/>
      <c r="H57" s="124">
        <f>SUM(F57*G57)</f>
        <v>0</v>
      </c>
    </row>
    <row r="58" spans="1:8" ht="13.5">
      <c r="A58" s="120"/>
      <c r="B58" s="139"/>
      <c r="C58" s="149"/>
      <c r="D58" s="149"/>
      <c r="E58" s="123"/>
      <c r="G58" s="138"/>
      <c r="H58" s="124"/>
    </row>
    <row r="59" spans="1:8" ht="13.5">
      <c r="A59" s="120" t="s">
        <v>307</v>
      </c>
      <c r="B59" s="121" t="s">
        <v>308</v>
      </c>
      <c r="C59" s="122"/>
      <c r="D59" s="122"/>
      <c r="E59" s="123"/>
      <c r="G59" s="138"/>
      <c r="H59" s="124"/>
    </row>
    <row r="60" spans="1:8" ht="13.5">
      <c r="A60" s="120"/>
      <c r="B60" s="121" t="s">
        <v>309</v>
      </c>
      <c r="C60" s="122"/>
      <c r="D60" s="122"/>
      <c r="E60" s="123" t="s">
        <v>198</v>
      </c>
      <c r="F60" s="123">
        <v>2</v>
      </c>
      <c r="G60" s="138"/>
      <c r="H60" s="124">
        <f>F60*G60</f>
        <v>0</v>
      </c>
    </row>
    <row r="61" spans="1:8" ht="13.5">
      <c r="A61" s="121"/>
      <c r="B61" s="121"/>
      <c r="C61" s="122"/>
      <c r="D61" s="122"/>
      <c r="E61" s="123"/>
      <c r="G61" s="124"/>
      <c r="H61" s="124"/>
    </row>
    <row r="62" spans="1:8" ht="13.5">
      <c r="A62" s="120" t="s">
        <v>310</v>
      </c>
      <c r="B62" s="121" t="s">
        <v>311</v>
      </c>
      <c r="C62" s="122"/>
      <c r="D62" s="122"/>
      <c r="E62" s="123"/>
      <c r="G62" s="138"/>
      <c r="H62" s="138"/>
    </row>
    <row r="63" spans="1:8" ht="13.5">
      <c r="A63" s="120"/>
      <c r="B63" s="121" t="s">
        <v>312</v>
      </c>
      <c r="C63" s="122"/>
      <c r="D63" s="122"/>
      <c r="E63" s="123" t="s">
        <v>292</v>
      </c>
      <c r="F63" s="123">
        <v>1</v>
      </c>
      <c r="G63" s="138"/>
      <c r="H63" s="138">
        <f>+F63*G63</f>
        <v>0</v>
      </c>
    </row>
    <row r="64" spans="1:8" ht="13.5">
      <c r="A64" s="120"/>
      <c r="B64" s="121"/>
      <c r="C64" s="122"/>
      <c r="D64" s="122"/>
      <c r="E64" s="123"/>
      <c r="G64" s="138"/>
      <c r="H64" s="138"/>
    </row>
    <row r="65" spans="1:8" ht="13.5">
      <c r="A65" s="120"/>
      <c r="B65" s="121"/>
      <c r="C65" s="122"/>
      <c r="D65" s="122"/>
      <c r="E65" s="123"/>
      <c r="G65" s="124"/>
      <c r="H65" s="124"/>
    </row>
    <row r="66" spans="1:8" ht="13.5">
      <c r="A66" s="120" t="s">
        <v>313</v>
      </c>
      <c r="B66" s="121" t="s">
        <v>314</v>
      </c>
      <c r="C66" s="122"/>
      <c r="D66" s="122"/>
      <c r="E66" s="123" t="s">
        <v>264</v>
      </c>
      <c r="G66" s="124"/>
      <c r="H66" s="124">
        <f>ROUND(I66,0)</f>
        <v>0</v>
      </c>
    </row>
    <row r="67" spans="1:8" ht="13.5">
      <c r="A67" s="120"/>
      <c r="B67" s="121"/>
      <c r="C67" s="122"/>
      <c r="D67" s="122"/>
      <c r="E67" s="123"/>
      <c r="G67" s="124"/>
      <c r="H67" s="124"/>
    </row>
    <row r="68" spans="1:8" ht="13.5">
      <c r="A68" s="120"/>
      <c r="B68" s="121"/>
      <c r="C68" s="122"/>
      <c r="D68" s="122"/>
      <c r="E68" s="123"/>
      <c r="G68" s="124"/>
      <c r="H68" s="124"/>
    </row>
    <row r="69" spans="1:8" ht="13.5">
      <c r="A69" s="125" t="s">
        <v>315</v>
      </c>
      <c r="B69" s="126" t="s">
        <v>316</v>
      </c>
      <c r="C69" s="127"/>
      <c r="D69" s="127"/>
      <c r="E69" s="128"/>
      <c r="F69" s="128"/>
      <c r="G69" s="129"/>
      <c r="H69" s="129"/>
    </row>
    <row r="70" spans="1:8" ht="13.5">
      <c r="A70" s="131"/>
      <c r="B70" s="132" t="s">
        <v>317</v>
      </c>
      <c r="C70" s="122"/>
      <c r="D70" s="122"/>
      <c r="E70" s="123"/>
      <c r="G70" s="124"/>
      <c r="H70" s="124"/>
    </row>
    <row r="71" spans="1:8" ht="13.5">
      <c r="A71" s="120" t="s">
        <v>255</v>
      </c>
      <c r="B71" s="121" t="s">
        <v>318</v>
      </c>
      <c r="C71" s="122"/>
      <c r="D71" s="122"/>
      <c r="E71" s="123"/>
      <c r="G71" s="124"/>
      <c r="H71" s="124"/>
    </row>
    <row r="72" spans="1:8" ht="13.5">
      <c r="A72" s="120"/>
      <c r="B72" s="121" t="s">
        <v>319</v>
      </c>
      <c r="C72" s="122"/>
      <c r="D72" s="122"/>
      <c r="E72" s="123"/>
      <c r="G72" s="124"/>
      <c r="H72" s="124"/>
    </row>
    <row r="73" spans="1:8" ht="13.5">
      <c r="A73" s="120"/>
      <c r="B73" s="150" t="s">
        <v>320</v>
      </c>
      <c r="C73" s="122"/>
      <c r="D73" s="122"/>
      <c r="E73" s="123"/>
      <c r="G73" s="124"/>
      <c r="H73" s="124"/>
    </row>
    <row r="74" spans="1:8" ht="13.5">
      <c r="A74" s="150"/>
      <c r="B74" s="150" t="s">
        <v>321</v>
      </c>
      <c r="C74" s="150"/>
      <c r="D74" s="150"/>
      <c r="E74" s="150"/>
      <c r="F74" s="150"/>
      <c r="G74" s="150"/>
      <c r="H74" s="150"/>
    </row>
    <row r="75" spans="1:8" ht="13.5">
      <c r="A75" s="150"/>
      <c r="B75" s="150" t="s">
        <v>322</v>
      </c>
      <c r="C75" s="150"/>
      <c r="D75" s="150"/>
      <c r="E75" s="150"/>
      <c r="F75" s="150"/>
      <c r="G75" s="150"/>
      <c r="H75" s="150"/>
    </row>
    <row r="76" spans="1:8" ht="13.5">
      <c r="A76" s="120"/>
      <c r="B76" s="139" t="s">
        <v>323</v>
      </c>
      <c r="C76" s="122"/>
      <c r="D76" s="122"/>
      <c r="E76" s="123" t="s">
        <v>198</v>
      </c>
      <c r="F76" s="123">
        <v>10</v>
      </c>
      <c r="G76" s="124"/>
      <c r="H76" s="124">
        <f>G76*F76</f>
        <v>0</v>
      </c>
    </row>
    <row r="77" spans="1:8" ht="13.5">
      <c r="A77" s="120"/>
      <c r="B77" s="139"/>
      <c r="C77" s="122"/>
      <c r="D77" s="122"/>
      <c r="E77" s="123"/>
      <c r="G77" s="124"/>
      <c r="H77" s="124"/>
    </row>
    <row r="78" spans="1:8" ht="13.5">
      <c r="A78" s="120" t="s">
        <v>258</v>
      </c>
      <c r="B78" s="133" t="s">
        <v>324</v>
      </c>
      <c r="C78" s="122"/>
      <c r="D78" s="122"/>
      <c r="E78" s="123"/>
      <c r="G78" s="124"/>
      <c r="H78" s="124"/>
    </row>
    <row r="79" spans="1:8" ht="13.5">
      <c r="A79" s="120"/>
      <c r="B79" s="133" t="s">
        <v>325</v>
      </c>
      <c r="C79" s="122"/>
      <c r="D79" s="122"/>
      <c r="E79" s="123" t="s">
        <v>257</v>
      </c>
      <c r="F79" s="123">
        <v>370</v>
      </c>
      <c r="G79" s="124"/>
      <c r="H79" s="124">
        <f>+F79*G79</f>
        <v>0</v>
      </c>
    </row>
    <row r="80" spans="1:8" ht="13.5">
      <c r="A80" s="120"/>
      <c r="B80" s="133"/>
      <c r="C80" s="122"/>
      <c r="D80" s="122"/>
      <c r="E80" s="123"/>
      <c r="G80" s="124"/>
      <c r="H80" s="124"/>
    </row>
    <row r="81" spans="1:8" ht="13.5">
      <c r="A81" s="120" t="s">
        <v>260</v>
      </c>
      <c r="B81" s="121" t="s">
        <v>326</v>
      </c>
      <c r="C81" s="122"/>
      <c r="D81" s="122"/>
      <c r="E81" s="123"/>
      <c r="G81" s="124"/>
      <c r="H81" s="124"/>
    </row>
    <row r="82" spans="1:8" ht="13.5">
      <c r="A82" s="120"/>
      <c r="B82" s="121" t="s">
        <v>327</v>
      </c>
      <c r="C82" s="122"/>
      <c r="D82" s="122"/>
      <c r="E82" s="123" t="s">
        <v>198</v>
      </c>
      <c r="F82" s="123">
        <v>10</v>
      </c>
      <c r="G82" s="124"/>
      <c r="H82" s="124">
        <f>+F82*G82</f>
        <v>0</v>
      </c>
    </row>
    <row r="83" spans="1:8" ht="13.5">
      <c r="A83" s="120"/>
      <c r="B83" s="121"/>
      <c r="C83" s="122"/>
      <c r="D83" s="122"/>
      <c r="E83" s="123"/>
      <c r="G83" s="124"/>
      <c r="H83" s="124"/>
    </row>
    <row r="84" spans="1:8" ht="13.5">
      <c r="A84" s="123" t="s">
        <v>262</v>
      </c>
      <c r="B84" s="121" t="s">
        <v>328</v>
      </c>
      <c r="C84" s="149"/>
      <c r="D84" s="149"/>
      <c r="E84" s="151"/>
      <c r="G84" s="124"/>
      <c r="H84" s="124"/>
    </row>
    <row r="85" spans="1:8" ht="13.5">
      <c r="A85" s="123"/>
      <c r="B85" s="132" t="s">
        <v>329</v>
      </c>
      <c r="C85" s="149"/>
      <c r="D85" s="149"/>
      <c r="E85" s="151"/>
      <c r="G85" s="124"/>
      <c r="H85" s="124"/>
    </row>
    <row r="86" spans="1:8" ht="13.5">
      <c r="A86" s="123"/>
      <c r="B86" s="121" t="s">
        <v>330</v>
      </c>
      <c r="C86" s="149"/>
      <c r="D86" s="149"/>
      <c r="E86" s="151"/>
      <c r="G86" s="124"/>
      <c r="H86" s="124"/>
    </row>
    <row r="87" spans="1:8" ht="13.5">
      <c r="A87" s="123"/>
      <c r="B87" s="121" t="s">
        <v>331</v>
      </c>
      <c r="C87" s="149"/>
      <c r="D87" s="149"/>
      <c r="E87" s="151"/>
      <c r="G87" s="124"/>
      <c r="H87" s="124"/>
    </row>
    <row r="88" spans="1:8" ht="13.5">
      <c r="A88" s="123"/>
      <c r="B88" s="121" t="s">
        <v>332</v>
      </c>
      <c r="C88" s="149"/>
      <c r="D88" s="149"/>
      <c r="E88" s="151"/>
      <c r="G88" s="124"/>
      <c r="H88" s="124"/>
    </row>
    <row r="89" spans="1:8" ht="13.5">
      <c r="A89" s="123"/>
      <c r="B89" s="121" t="s">
        <v>333</v>
      </c>
      <c r="C89" s="149"/>
      <c r="D89" s="149"/>
      <c r="E89" s="151"/>
      <c r="G89" s="124"/>
      <c r="H89" s="124"/>
    </row>
    <row r="90" spans="1:8" ht="13.5">
      <c r="A90" s="123"/>
      <c r="B90" s="121" t="s">
        <v>334</v>
      </c>
      <c r="C90" s="149"/>
      <c r="D90" s="149"/>
      <c r="E90" s="151" t="s">
        <v>198</v>
      </c>
      <c r="F90" s="123">
        <v>10</v>
      </c>
      <c r="G90" s="124"/>
      <c r="H90" s="124">
        <f>F90*G90</f>
        <v>0</v>
      </c>
    </row>
    <row r="91" spans="1:8" ht="13.5">
      <c r="A91" s="123"/>
      <c r="B91" s="121" t="s">
        <v>335</v>
      </c>
      <c r="C91" s="149"/>
      <c r="D91" s="149"/>
      <c r="E91" s="151"/>
      <c r="G91" s="124"/>
      <c r="H91" s="124"/>
    </row>
    <row r="92" spans="1:5" ht="13.5">
      <c r="A92" s="123"/>
      <c r="B92" s="121"/>
      <c r="E92" s="136"/>
    </row>
    <row r="93" spans="1:2" ht="13.5">
      <c r="A93" s="120" t="s">
        <v>266</v>
      </c>
      <c r="B93" s="134" t="s">
        <v>336</v>
      </c>
    </row>
    <row r="94" spans="1:8" ht="13.5">
      <c r="A94" s="120"/>
      <c r="B94" s="134" t="s">
        <v>337</v>
      </c>
      <c r="E94" s="152" t="s">
        <v>257</v>
      </c>
      <c r="F94" s="123">
        <v>310</v>
      </c>
      <c r="H94" s="137">
        <f>+F94*G94</f>
        <v>0</v>
      </c>
    </row>
    <row r="95" ht="13.5">
      <c r="A95" s="120"/>
    </row>
    <row r="96" spans="1:8" ht="13.5">
      <c r="A96" s="120" t="s">
        <v>289</v>
      </c>
      <c r="B96" s="121" t="s">
        <v>338</v>
      </c>
      <c r="C96" s="122"/>
      <c r="D96" s="122"/>
      <c r="E96" s="123"/>
      <c r="G96" s="124"/>
      <c r="H96" s="124"/>
    </row>
    <row r="97" spans="1:8" ht="13.5">
      <c r="A97" s="120"/>
      <c r="B97" s="121" t="s">
        <v>339</v>
      </c>
      <c r="C97" s="122"/>
      <c r="D97" s="122"/>
      <c r="E97" s="123"/>
      <c r="G97" s="124"/>
      <c r="H97" s="124"/>
    </row>
    <row r="98" spans="1:8" ht="13.5">
      <c r="A98" s="120"/>
      <c r="B98" s="121" t="s">
        <v>340</v>
      </c>
      <c r="E98" s="152" t="s">
        <v>257</v>
      </c>
      <c r="F98" s="123">
        <v>10</v>
      </c>
      <c r="H98" s="137">
        <f>F98*G98</f>
        <v>0</v>
      </c>
    </row>
    <row r="99" ht="13.5">
      <c r="A99" s="120"/>
    </row>
    <row r="100" spans="1:2" ht="13.5">
      <c r="A100" s="120" t="s">
        <v>293</v>
      </c>
      <c r="B100" s="134" t="s">
        <v>341</v>
      </c>
    </row>
    <row r="101" spans="1:2" ht="13.5">
      <c r="A101" s="120"/>
      <c r="B101" s="134" t="s">
        <v>342</v>
      </c>
    </row>
    <row r="102" spans="1:8" ht="13.5">
      <c r="A102" s="120"/>
      <c r="B102" s="134" t="s">
        <v>343</v>
      </c>
      <c r="E102" s="152" t="s">
        <v>198</v>
      </c>
      <c r="F102" s="123">
        <v>11</v>
      </c>
      <c r="H102" s="137">
        <f>+F102*G102</f>
        <v>0</v>
      </c>
    </row>
    <row r="103" ht="13.5">
      <c r="A103" s="120"/>
    </row>
    <row r="104" spans="1:8" ht="13.5">
      <c r="A104" s="120" t="s">
        <v>298</v>
      </c>
      <c r="B104" s="121" t="s">
        <v>344</v>
      </c>
      <c r="C104" s="122"/>
      <c r="D104" s="122"/>
      <c r="E104" s="123"/>
      <c r="G104" s="124"/>
      <c r="H104" s="124"/>
    </row>
    <row r="105" spans="1:8" ht="13.5">
      <c r="A105" s="120"/>
      <c r="B105" s="121" t="s">
        <v>345</v>
      </c>
      <c r="C105" s="122"/>
      <c r="D105" s="122"/>
      <c r="E105" s="123"/>
      <c r="G105" s="124"/>
      <c r="H105" s="124"/>
    </row>
    <row r="106" spans="1:8" ht="13.5">
      <c r="A106" s="120"/>
      <c r="B106" s="121" t="s">
        <v>346</v>
      </c>
      <c r="C106" s="122"/>
      <c r="D106" s="122"/>
      <c r="E106" s="123"/>
      <c r="G106" s="124"/>
      <c r="H106" s="124"/>
    </row>
    <row r="107" spans="1:8" ht="13.5">
      <c r="A107" s="120"/>
      <c r="B107" s="121" t="s">
        <v>347</v>
      </c>
      <c r="C107" s="122"/>
      <c r="D107" s="122"/>
      <c r="E107" s="123" t="s">
        <v>198</v>
      </c>
      <c r="F107" s="123">
        <v>1</v>
      </c>
      <c r="G107" s="124"/>
      <c r="H107" s="124">
        <f>G107*F107</f>
        <v>0</v>
      </c>
    </row>
    <row r="108" spans="1:8" ht="13.5">
      <c r="A108" s="120"/>
      <c r="B108" s="121"/>
      <c r="C108" s="122"/>
      <c r="D108" s="122"/>
      <c r="E108" s="123"/>
      <c r="G108" s="124"/>
      <c r="H108" s="124"/>
    </row>
    <row r="109" spans="1:2" ht="13.5">
      <c r="A109" s="120" t="s">
        <v>300</v>
      </c>
      <c r="B109" s="134" t="s">
        <v>348</v>
      </c>
    </row>
    <row r="110" spans="1:8" ht="13.5">
      <c r="A110" s="120"/>
      <c r="B110" s="134" t="s">
        <v>349</v>
      </c>
      <c r="E110" s="152" t="s">
        <v>198</v>
      </c>
      <c r="F110" s="123">
        <v>10</v>
      </c>
      <c r="H110" s="137">
        <f>+F110*G110</f>
        <v>0</v>
      </c>
    </row>
    <row r="111" spans="1:8" ht="13.5">
      <c r="A111" s="120"/>
      <c r="B111" s="121"/>
      <c r="C111" s="122"/>
      <c r="D111" s="122"/>
      <c r="E111" s="123"/>
      <c r="G111" s="124"/>
      <c r="H111" s="124"/>
    </row>
    <row r="112" spans="1:8" ht="13.5">
      <c r="A112" s="120" t="s">
        <v>307</v>
      </c>
      <c r="B112" s="121" t="s">
        <v>350</v>
      </c>
      <c r="E112" s="152" t="s">
        <v>264</v>
      </c>
      <c r="H112" s="137">
        <f>ROUND(I112,0)</f>
        <v>0</v>
      </c>
    </row>
    <row r="113" spans="1:8" ht="13.5">
      <c r="A113" s="120"/>
      <c r="B113" s="121"/>
      <c r="C113" s="122"/>
      <c r="D113" s="122"/>
      <c r="E113" s="123"/>
      <c r="G113" s="124"/>
      <c r="H113" s="124"/>
    </row>
    <row r="114" spans="1:8" ht="13.5">
      <c r="A114" s="131"/>
      <c r="B114" s="121"/>
      <c r="C114" s="122"/>
      <c r="D114" s="122"/>
      <c r="E114" s="123"/>
      <c r="G114" s="138"/>
      <c r="H114" s="138"/>
    </row>
    <row r="115" spans="1:8" ht="13.5">
      <c r="A115" s="125" t="s">
        <v>351</v>
      </c>
      <c r="B115" s="126" t="s">
        <v>352</v>
      </c>
      <c r="C115" s="127"/>
      <c r="D115" s="127"/>
      <c r="E115" s="128"/>
      <c r="F115" s="128"/>
      <c r="G115" s="129"/>
      <c r="H115" s="129"/>
    </row>
    <row r="116" spans="1:2" ht="13.5">
      <c r="A116" s="153"/>
      <c r="B116" s="154"/>
    </row>
    <row r="117" spans="1:6" ht="13.5">
      <c r="A117" s="120" t="s">
        <v>255</v>
      </c>
      <c r="B117" s="121" t="s">
        <v>353</v>
      </c>
      <c r="F117" s="152"/>
    </row>
    <row r="118" spans="1:8" ht="13.5">
      <c r="A118" s="120"/>
      <c r="B118" s="121" t="s">
        <v>354</v>
      </c>
      <c r="E118" s="152" t="s">
        <v>198</v>
      </c>
      <c r="F118" s="152">
        <v>7</v>
      </c>
      <c r="G118" s="124"/>
      <c r="H118" s="137">
        <f>F118*G118</f>
        <v>0</v>
      </c>
    </row>
    <row r="119" spans="1:7" ht="13.5">
      <c r="A119" s="120"/>
      <c r="B119" s="121"/>
      <c r="F119" s="152"/>
      <c r="G119" s="124"/>
    </row>
    <row r="120" spans="1:6" ht="13.5">
      <c r="A120" s="120" t="s">
        <v>258</v>
      </c>
      <c r="B120" s="121" t="s">
        <v>355</v>
      </c>
      <c r="F120" s="152"/>
    </row>
    <row r="121" spans="1:8" ht="13.5">
      <c r="A121" s="120"/>
      <c r="B121" s="121" t="s">
        <v>356</v>
      </c>
      <c r="E121" s="152" t="s">
        <v>198</v>
      </c>
      <c r="F121" s="152">
        <v>4</v>
      </c>
      <c r="G121" s="124"/>
      <c r="H121" s="137">
        <f>F121*G121</f>
        <v>0</v>
      </c>
    </row>
    <row r="122" spans="1:7" ht="13.5">
      <c r="A122" s="120"/>
      <c r="B122" s="121"/>
      <c r="F122" s="152"/>
      <c r="G122" s="124"/>
    </row>
    <row r="123" spans="1:8" ht="13.5">
      <c r="A123" s="120" t="s">
        <v>260</v>
      </c>
      <c r="B123" s="121" t="s">
        <v>357</v>
      </c>
      <c r="C123" s="148" t="s">
        <v>257</v>
      </c>
      <c r="D123" s="155">
        <v>110</v>
      </c>
      <c r="E123" s="152" t="s">
        <v>257</v>
      </c>
      <c r="F123" s="152">
        <v>290</v>
      </c>
      <c r="G123" s="124"/>
      <c r="H123" s="137">
        <f>F123*G123</f>
        <v>0</v>
      </c>
    </row>
    <row r="124" spans="1:8" ht="13.5">
      <c r="A124" s="120"/>
      <c r="B124" s="121"/>
      <c r="C124" s="122"/>
      <c r="D124" s="122"/>
      <c r="E124" s="123"/>
      <c r="G124" s="124"/>
      <c r="H124" s="124"/>
    </row>
    <row r="125" spans="1:8" ht="13.5">
      <c r="A125" s="156" t="s">
        <v>262</v>
      </c>
      <c r="B125" s="121" t="s">
        <v>358</v>
      </c>
      <c r="C125" s="122"/>
      <c r="D125" s="122"/>
      <c r="E125" s="123"/>
      <c r="G125" s="124"/>
      <c r="H125" s="124"/>
    </row>
    <row r="126" spans="2:8" ht="13.5">
      <c r="B126" s="134" t="s">
        <v>359</v>
      </c>
      <c r="E126" s="152" t="s">
        <v>198</v>
      </c>
      <c r="F126" s="123">
        <v>0</v>
      </c>
      <c r="G126" s="124"/>
      <c r="H126" s="137">
        <f>F126*G126</f>
        <v>0</v>
      </c>
    </row>
    <row r="127" spans="1:8" ht="13.5">
      <c r="A127" s="120"/>
      <c r="B127" s="121"/>
      <c r="C127" s="122"/>
      <c r="D127" s="122"/>
      <c r="E127" s="123"/>
      <c r="G127" s="124"/>
      <c r="H127" s="124"/>
    </row>
    <row r="128" spans="1:8" ht="13.5">
      <c r="A128" s="125" t="s">
        <v>360</v>
      </c>
      <c r="B128" s="126" t="s">
        <v>361</v>
      </c>
      <c r="C128" s="127"/>
      <c r="D128" s="127"/>
      <c r="E128" s="128"/>
      <c r="F128" s="128"/>
      <c r="G128" s="129"/>
      <c r="H128" s="129"/>
    </row>
    <row r="130" spans="1:2" ht="13.5">
      <c r="A130" s="156" t="s">
        <v>255</v>
      </c>
      <c r="B130" s="134" t="s">
        <v>362</v>
      </c>
    </row>
    <row r="131" spans="2:8" ht="13.5">
      <c r="B131" s="134" t="s">
        <v>363</v>
      </c>
      <c r="E131" s="152" t="s">
        <v>257</v>
      </c>
      <c r="F131" s="123">
        <f>F5</f>
        <v>308</v>
      </c>
      <c r="H131" s="137">
        <f>+F131*G131</f>
        <v>0</v>
      </c>
    </row>
    <row r="133" spans="1:8" ht="13.5">
      <c r="A133" s="156" t="s">
        <v>258</v>
      </c>
      <c r="B133" s="134" t="s">
        <v>364</v>
      </c>
      <c r="E133" s="152" t="s">
        <v>254</v>
      </c>
      <c r="F133" s="123">
        <v>1</v>
      </c>
      <c r="G133" s="179">
        <v>500</v>
      </c>
      <c r="H133" s="124">
        <f>F133*G133</f>
        <v>500</v>
      </c>
    </row>
    <row r="134" ht="13.5">
      <c r="H134" s="124"/>
    </row>
    <row r="135" spans="1:8" ht="13.5">
      <c r="A135" s="156" t="s">
        <v>260</v>
      </c>
      <c r="B135" s="134" t="s">
        <v>365</v>
      </c>
      <c r="E135" s="152" t="s">
        <v>198</v>
      </c>
      <c r="F135" s="157">
        <v>11</v>
      </c>
      <c r="H135" s="124">
        <f>+F135*G135</f>
        <v>0</v>
      </c>
    </row>
    <row r="136" ht="13.5">
      <c r="H136" s="124"/>
    </row>
    <row r="137" spans="1:8" ht="13.5">
      <c r="A137" s="156" t="s">
        <v>262</v>
      </c>
      <c r="B137" s="134" t="s">
        <v>366</v>
      </c>
      <c r="E137" s="152" t="s">
        <v>254</v>
      </c>
      <c r="F137" s="123">
        <v>1</v>
      </c>
      <c r="G137" s="179">
        <v>550</v>
      </c>
      <c r="H137" s="124">
        <f>F137*G137</f>
        <v>550</v>
      </c>
    </row>
    <row r="139" spans="1:8" ht="13.5">
      <c r="A139" s="120" t="s">
        <v>266</v>
      </c>
      <c r="B139" s="121" t="s">
        <v>367</v>
      </c>
      <c r="C139" s="149"/>
      <c r="D139" s="149"/>
      <c r="E139" s="123"/>
      <c r="G139" s="124"/>
      <c r="H139" s="124"/>
    </row>
    <row r="140" spans="1:8" ht="13.5">
      <c r="A140" s="120"/>
      <c r="B140" s="150" t="s">
        <v>368</v>
      </c>
      <c r="C140" s="149"/>
      <c r="D140" s="149"/>
      <c r="E140" s="123" t="s">
        <v>198</v>
      </c>
      <c r="F140" s="123">
        <v>0</v>
      </c>
      <c r="G140" s="124"/>
      <c r="H140" s="124">
        <f>+F140*G140</f>
        <v>0</v>
      </c>
    </row>
    <row r="141" spans="1:8" ht="13.5">
      <c r="A141" s="120"/>
      <c r="B141" s="150" t="s">
        <v>369</v>
      </c>
      <c r="C141" s="149"/>
      <c r="D141" s="149"/>
      <c r="E141" s="123" t="s">
        <v>198</v>
      </c>
      <c r="F141" s="123">
        <v>1</v>
      </c>
      <c r="G141" s="124"/>
      <c r="H141" s="124">
        <f>+F141*G141</f>
        <v>0</v>
      </c>
    </row>
    <row r="142" spans="1:8" ht="13.5">
      <c r="A142" s="120"/>
      <c r="B142" s="150" t="s">
        <v>370</v>
      </c>
      <c r="C142" s="149"/>
      <c r="D142" s="149"/>
      <c r="E142" s="123" t="s">
        <v>198</v>
      </c>
      <c r="F142" s="123">
        <v>0</v>
      </c>
      <c r="G142" s="124"/>
      <c r="H142" s="124">
        <f>+F142*G142</f>
        <v>0</v>
      </c>
    </row>
    <row r="143" spans="1:8" ht="13.5">
      <c r="A143" s="120"/>
      <c r="B143" s="121" t="s">
        <v>371</v>
      </c>
      <c r="C143" s="149"/>
      <c r="D143" s="149"/>
      <c r="E143" s="123"/>
      <c r="G143" s="124"/>
      <c r="H143" s="124"/>
    </row>
    <row r="144" spans="1:8" ht="13.5">
      <c r="A144" s="120"/>
      <c r="B144" s="121" t="s">
        <v>372</v>
      </c>
      <c r="C144" s="149"/>
      <c r="D144" s="149"/>
      <c r="E144" s="123" t="s">
        <v>198</v>
      </c>
      <c r="F144" s="123">
        <v>2</v>
      </c>
      <c r="G144" s="124"/>
      <c r="H144" s="124">
        <f>+F144*G144</f>
        <v>0</v>
      </c>
    </row>
    <row r="145" spans="1:8" ht="13.5">
      <c r="A145" s="120"/>
      <c r="B145" s="121"/>
      <c r="C145" s="149"/>
      <c r="D145" s="149"/>
      <c r="E145" s="123"/>
      <c r="G145" s="124"/>
      <c r="H145" s="124"/>
    </row>
    <row r="146" spans="1:8" ht="13.5">
      <c r="A146" s="120"/>
      <c r="B146" s="121"/>
      <c r="C146" s="149"/>
      <c r="D146" s="149"/>
      <c r="E146" s="123"/>
      <c r="G146" s="124"/>
      <c r="H146" s="124"/>
    </row>
    <row r="147" spans="1:8" ht="13.5">
      <c r="A147" s="120"/>
      <c r="B147" s="121"/>
      <c r="C147" s="121"/>
      <c r="D147" s="121"/>
      <c r="E147" s="121"/>
      <c r="F147" s="121"/>
      <c r="G147" s="124"/>
      <c r="H147" s="124"/>
    </row>
    <row r="148" spans="1:8" ht="13.5">
      <c r="A148" s="120"/>
      <c r="B148" s="121"/>
      <c r="C148" s="121"/>
      <c r="D148" s="121"/>
      <c r="E148" s="121"/>
      <c r="F148" s="121"/>
      <c r="G148" s="124"/>
      <c r="H148" s="124"/>
    </row>
    <row r="149" spans="1:7" ht="13.5">
      <c r="A149" s="120"/>
      <c r="B149" s="132" t="s">
        <v>373</v>
      </c>
      <c r="C149" s="122"/>
      <c r="D149" s="122"/>
      <c r="E149" s="123"/>
      <c r="G149" s="122"/>
    </row>
    <row r="150" spans="1:7" ht="13.5">
      <c r="A150" s="120"/>
      <c r="B150" s="121"/>
      <c r="C150" s="122"/>
      <c r="D150" s="122"/>
      <c r="E150" s="123"/>
      <c r="G150" s="122"/>
    </row>
    <row r="151" spans="1:8" ht="13.5">
      <c r="A151" s="158" t="s">
        <v>252</v>
      </c>
      <c r="B151" s="159" t="s">
        <v>253</v>
      </c>
      <c r="C151" s="160"/>
      <c r="D151" s="160"/>
      <c r="E151" s="161"/>
      <c r="F151" s="161"/>
      <c r="G151" s="162"/>
      <c r="H151" s="162">
        <f>SUM(H3:H14)</f>
        <v>0</v>
      </c>
    </row>
    <row r="152" spans="1:8" ht="13.5">
      <c r="A152" s="158" t="s">
        <v>268</v>
      </c>
      <c r="B152" s="159" t="s">
        <v>269</v>
      </c>
      <c r="C152" s="160"/>
      <c r="D152" s="160"/>
      <c r="E152" s="161"/>
      <c r="F152" s="161"/>
      <c r="G152" s="162"/>
      <c r="H152" s="162">
        <f>SUM(H16:H68)</f>
        <v>0</v>
      </c>
    </row>
    <row r="153" spans="1:8" ht="13.5">
      <c r="A153" s="158" t="s">
        <v>315</v>
      </c>
      <c r="B153" s="159" t="s">
        <v>316</v>
      </c>
      <c r="C153" s="160"/>
      <c r="D153" s="160"/>
      <c r="E153" s="161"/>
      <c r="F153" s="161"/>
      <c r="G153" s="162"/>
      <c r="H153" s="162">
        <f>SUM(H69:H113)</f>
        <v>0</v>
      </c>
    </row>
    <row r="154" spans="1:8" ht="13.5">
      <c r="A154" s="158" t="s">
        <v>351</v>
      </c>
      <c r="B154" s="159" t="s">
        <v>352</v>
      </c>
      <c r="C154" s="160"/>
      <c r="D154" s="160"/>
      <c r="E154" s="161"/>
      <c r="F154" s="161"/>
      <c r="G154" s="162"/>
      <c r="H154" s="162">
        <f>SUM(H115:H127)</f>
        <v>0</v>
      </c>
    </row>
    <row r="155" spans="1:8" ht="13.5">
      <c r="A155" s="158" t="s">
        <v>360</v>
      </c>
      <c r="B155" s="159" t="s">
        <v>361</v>
      </c>
      <c r="C155" s="160"/>
      <c r="D155" s="160"/>
      <c r="E155" s="161"/>
      <c r="F155" s="161"/>
      <c r="G155" s="162"/>
      <c r="H155" s="162">
        <f>SUM(H128:H145)</f>
        <v>1050</v>
      </c>
    </row>
    <row r="156" spans="1:8" ht="13.5">
      <c r="A156" s="158"/>
      <c r="B156" s="159"/>
      <c r="C156" s="160"/>
      <c r="D156" s="160"/>
      <c r="E156" s="161"/>
      <c r="F156" s="161"/>
      <c r="G156" s="162"/>
      <c r="H156" s="162"/>
    </row>
    <row r="157" spans="1:8" ht="13.5">
      <c r="A157" s="163" t="s">
        <v>374</v>
      </c>
      <c r="B157" s="164" t="s">
        <v>178</v>
      </c>
      <c r="C157" s="165"/>
      <c r="D157" s="165"/>
      <c r="E157" s="166"/>
      <c r="F157" s="166"/>
      <c r="G157" s="167"/>
      <c r="H157" s="167">
        <f>SUM(H151:H155)*0.22</f>
        <v>231</v>
      </c>
    </row>
    <row r="158" spans="1:8" ht="13.5">
      <c r="A158" s="163"/>
      <c r="B158" s="168"/>
      <c r="C158" s="165"/>
      <c r="D158" s="165"/>
      <c r="E158" s="166"/>
      <c r="F158" s="166"/>
      <c r="G158" s="167"/>
      <c r="H158" s="167"/>
    </row>
    <row r="159" spans="1:8" ht="13.5">
      <c r="A159" s="163"/>
      <c r="B159" s="164" t="s">
        <v>375</v>
      </c>
      <c r="C159" s="165"/>
      <c r="D159" s="165"/>
      <c r="E159" s="166"/>
      <c r="F159" s="166"/>
      <c r="G159" s="167"/>
      <c r="H159" s="169">
        <f>SUM(H150:H157)</f>
        <v>1281</v>
      </c>
    </row>
    <row r="160" spans="1:8" ht="13.5">
      <c r="A160" s="163"/>
      <c r="B160" s="164"/>
      <c r="C160" s="165"/>
      <c r="D160" s="165"/>
      <c r="E160" s="166"/>
      <c r="F160" s="166"/>
      <c r="G160" s="167"/>
      <c r="H160" s="169"/>
    </row>
    <row r="162" ht="13.5">
      <c r="B162" s="154" t="s">
        <v>376</v>
      </c>
    </row>
    <row r="164" ht="13.5">
      <c r="A164" s="170" t="s">
        <v>377</v>
      </c>
    </row>
    <row r="165" spans="1:6" ht="13.5">
      <c r="A165" s="171" t="s">
        <v>378</v>
      </c>
      <c r="D165" s="152"/>
      <c r="E165" s="123"/>
      <c r="F165" s="137"/>
    </row>
    <row r="166" spans="1:7" ht="13.5">
      <c r="A166" s="171" t="s">
        <v>379</v>
      </c>
      <c r="C166" s="172"/>
      <c r="D166" s="173"/>
      <c r="E166" s="174"/>
      <c r="F166" s="175"/>
      <c r="G166" s="175"/>
    </row>
    <row r="167" spans="1:6" ht="13.5">
      <c r="A167" s="171" t="s">
        <v>380</v>
      </c>
      <c r="D167" s="152"/>
      <c r="E167" s="123"/>
      <c r="F167" s="137"/>
    </row>
    <row r="168" spans="1:8" ht="13.5">
      <c r="A168" s="176" t="s">
        <v>381</v>
      </c>
      <c r="C168" s="177"/>
      <c r="D168" s="177"/>
      <c r="E168" s="177"/>
      <c r="F168" s="177"/>
      <c r="G168" s="177"/>
      <c r="H168" s="177"/>
    </row>
    <row r="169" spans="1:8" ht="13.5">
      <c r="A169" s="176" t="s">
        <v>382</v>
      </c>
      <c r="B169" s="171"/>
      <c r="C169" s="177"/>
      <c r="D169" s="177"/>
      <c r="E169" s="177"/>
      <c r="F169" s="177"/>
      <c r="G169" s="177"/>
      <c r="H169" s="177"/>
    </row>
    <row r="170" spans="1:8" ht="13.5">
      <c r="A170" s="176" t="s">
        <v>383</v>
      </c>
      <c r="C170" s="177"/>
      <c r="D170" s="177"/>
      <c r="E170" s="177"/>
      <c r="F170" s="177"/>
      <c r="G170" s="177"/>
      <c r="H170" s="177"/>
    </row>
    <row r="171" spans="1:8" ht="13.5">
      <c r="A171" s="178" t="s">
        <v>384</v>
      </c>
      <c r="C171" s="177"/>
      <c r="D171" s="177"/>
      <c r="E171" s="177"/>
      <c r="F171" s="177"/>
      <c r="G171" s="177"/>
      <c r="H171" s="177"/>
    </row>
    <row r="172" ht="13.5">
      <c r="A172" s="170" t="s">
        <v>385</v>
      </c>
    </row>
  </sheetData>
  <sheetProtection password="D079" sheet="1"/>
  <mergeCells count="1">
    <mergeCell ref="A1:H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3:D28"/>
  <sheetViews>
    <sheetView zoomScalePageLayoutView="0" workbookViewId="0" topLeftCell="A1">
      <selection activeCell="B5" sqref="B5"/>
    </sheetView>
  </sheetViews>
  <sheetFormatPr defaultColWidth="9.140625" defaultRowHeight="12.75"/>
  <cols>
    <col min="1" max="1" width="20.7109375" style="0" customWidth="1"/>
    <col min="2" max="2" width="26.7109375" style="0" customWidth="1"/>
  </cols>
  <sheetData>
    <row r="3" ht="12.75">
      <c r="A3" s="18" t="s">
        <v>386</v>
      </c>
    </row>
    <row r="4" ht="12.75">
      <c r="A4" s="17"/>
    </row>
    <row r="5" spans="1:2" ht="12.75">
      <c r="A5" s="17" t="s">
        <v>387</v>
      </c>
      <c r="B5" s="2">
        <f>3A!H102</f>
        <v>2564</v>
      </c>
    </row>
    <row r="6" spans="1:4" ht="12.75">
      <c r="A6" s="17"/>
      <c r="D6" s="2"/>
    </row>
    <row r="7" spans="1:2" ht="12.75">
      <c r="A7" s="17" t="s">
        <v>388</v>
      </c>
      <c r="B7" s="2">
        <f>'kanal3A-1'!F80</f>
        <v>700</v>
      </c>
    </row>
    <row r="8" ht="12.75">
      <c r="A8" s="17"/>
    </row>
    <row r="9" spans="1:2" ht="12.75">
      <c r="A9" s="17" t="s">
        <v>389</v>
      </c>
      <c r="B9" s="2">
        <f>'kanal_3A-2'!F84</f>
        <v>700</v>
      </c>
    </row>
    <row r="11" spans="1:2" ht="12.75">
      <c r="A11" s="17" t="s">
        <v>390</v>
      </c>
      <c r="B11" s="2">
        <f>'CR'!H159-'CR'!H157</f>
        <v>1050</v>
      </c>
    </row>
    <row r="12" spans="1:2" ht="13.5" thickBot="1">
      <c r="A12" s="19"/>
      <c r="B12" s="19"/>
    </row>
    <row r="14" ht="15">
      <c r="B14" s="20">
        <f>SUM(B5:B13)</f>
        <v>5014</v>
      </c>
    </row>
    <row r="16" ht="12.75">
      <c r="A16" s="18" t="s">
        <v>391</v>
      </c>
    </row>
    <row r="17" ht="12.75">
      <c r="A17" s="17"/>
    </row>
    <row r="18" spans="1:2" ht="12.75">
      <c r="A18" s="17" t="s">
        <v>387</v>
      </c>
      <c r="B18" s="2">
        <f>3B!H37</f>
        <v>252</v>
      </c>
    </row>
    <row r="19" ht="12.75">
      <c r="A19" s="17"/>
    </row>
    <row r="20" spans="1:2" ht="12.75">
      <c r="A20" s="17" t="s">
        <v>392</v>
      </c>
      <c r="B20" s="2">
        <f>kanal_3B!F78</f>
        <v>700</v>
      </c>
    </row>
    <row r="21" spans="1:2" ht="13.5" thickBot="1">
      <c r="A21" s="19"/>
      <c r="B21" s="19"/>
    </row>
    <row r="23" ht="15">
      <c r="B23" s="20">
        <f>SUM(B18:B22)</f>
        <v>952</v>
      </c>
    </row>
    <row r="26" spans="1:2" ht="15" customHeight="1">
      <c r="A26" s="17" t="s">
        <v>177</v>
      </c>
      <c r="B26" s="20">
        <f>B14+B23</f>
        <v>5966</v>
      </c>
    </row>
    <row r="27" spans="1:2" ht="15" customHeight="1">
      <c r="A27" s="17" t="s">
        <v>393</v>
      </c>
      <c r="B27" s="20">
        <f>B26*0.22</f>
        <v>1312.52</v>
      </c>
    </row>
    <row r="28" spans="1:2" ht="15" customHeight="1">
      <c r="A28" s="17" t="s">
        <v>179</v>
      </c>
      <c r="B28" s="20">
        <f>B26*1.22</f>
        <v>7278.5199999999995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Rok SELINŠEK</cp:lastModifiedBy>
  <dcterms:created xsi:type="dcterms:W3CDTF">2004-11-23T09:42:44Z</dcterms:created>
  <dcterms:modified xsi:type="dcterms:W3CDTF">2017-09-18T09:29:11Z</dcterms:modified>
  <cp:category/>
  <cp:version/>
  <cp:contentType/>
  <cp:contentStatus/>
</cp:coreProperties>
</file>