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20" windowHeight="10960" tabRatio="973" activeTab="0"/>
  </bookViews>
  <sheets>
    <sheet name="REK" sheetId="1" r:id="rId1"/>
    <sheet name="A - GO dela" sheetId="2" r:id="rId2"/>
    <sheet name="B 1-Vod., kanal." sheetId="3" r:id="rId3"/>
    <sheet name="B 2-Ogr., prezr." sheetId="4" r:id="rId4"/>
    <sheet name="C-El. inst.-objekt" sheetId="5" r:id="rId5"/>
    <sheet name="D-Zun. ured., kanal." sheetId="6" r:id="rId6"/>
    <sheet name="E 1 - oprema-vezni trakt" sheetId="7" r:id="rId7"/>
    <sheet name="E 2 - oprema telovadnice" sheetId="8" r:id="rId8"/>
    <sheet name="F - zun. razsvetljava" sheetId="9" r:id="rId9"/>
    <sheet name="G - Ureditev gradbišča" sheetId="10" r:id="rId10"/>
  </sheets>
  <definedNames>
    <definedName name="_xlnm.Print_Area" localSheetId="1">'A - GO dela'!$A$1:$F$1665</definedName>
    <definedName name="_xlnm.Print_Area" localSheetId="2">'B 1-Vod., kanal.'!$A$1:$G$333</definedName>
    <definedName name="_xlnm.Print_Area" localSheetId="3">'B 2-Ogr., prezr.'!$A$1:$G$729</definedName>
    <definedName name="_xlnm.Print_Area" localSheetId="4">'C-El. inst.-objekt'!$A$1:$G$445</definedName>
    <definedName name="_xlnm.Print_Area" localSheetId="5">'D-Zun. ured., kanal.'!$A$1:$G$674</definedName>
    <definedName name="_xlnm.Print_Area" localSheetId="6">'E 1 - oprema-vezni trakt'!$A$1:$G$145</definedName>
    <definedName name="_xlnm.Print_Area" localSheetId="7">'E 2 - oprema telovadnice'!$A$1:$G$409</definedName>
    <definedName name="_xlnm.Print_Area" localSheetId="8">'F - zun. razsvetljava'!$A$2:$G$123</definedName>
    <definedName name="_xlnm.Print_Area" localSheetId="9">'G - Ureditev gradbišča'!$A$1:$G$34</definedName>
    <definedName name="_xlnm.Print_Area" localSheetId="0">'REK'!$A$1:$H$57</definedName>
  </definedNames>
  <calcPr fullCalcOnLoad="1"/>
</workbook>
</file>

<file path=xl/sharedStrings.xml><?xml version="1.0" encoding="utf-8"?>
<sst xmlns="http://schemas.openxmlformats.org/spreadsheetml/2006/main" count="5823" uniqueCount="2991">
  <si>
    <t>Jeklena strešna konstrukcija ( hall, povezovalni hodniki )</t>
  </si>
  <si>
    <t>Vgrajevanje sider v AB stene za montažo jeklene strešne konstrukcije</t>
  </si>
  <si>
    <t>Pozidava obstoječih odprtin z modularno opeko v podaljšani ACM malti 1:2:6, komplet s vsemi deli</t>
  </si>
  <si>
    <t>OPOMBA : Notranja kanalizacija je predmet strojnih</t>
  </si>
  <si>
    <t>zadovoljuje vse pogoje normalne uporabe objekta, da je samonosilna,</t>
  </si>
  <si>
    <t>da zadovoljuje vse pogoje iz naslova fizike zgradbe in atmosferskih</t>
  </si>
  <si>
    <t>pogojev. Posebna pozornost se polaga na nosilnost proti vetru,</t>
  </si>
  <si>
    <t>dilatacije za raztezanje, temperaturne šoke in obremenitev od snega.</t>
  </si>
  <si>
    <t xml:space="preserve">Konstrukcija mora biti atestirana na vodotesnost, zrakotesnost </t>
  </si>
  <si>
    <t xml:space="preserve">Rušitvena dela </t>
  </si>
  <si>
    <t>10.</t>
  </si>
  <si>
    <t>11.</t>
  </si>
  <si>
    <t>12.</t>
  </si>
  <si>
    <t>13.</t>
  </si>
  <si>
    <t xml:space="preserve">OPOMBA : Zelene površine - glej projekt zunanje </t>
  </si>
  <si>
    <t xml:space="preserve">OPOMBA : Generalni ključ pri vseh vratih po projektu, ki ga </t>
  </si>
  <si>
    <t xml:space="preserve">izdela in uskladi investitor oz. uporabnik in je sestavni del </t>
  </si>
  <si>
    <t>ponudbene cene !</t>
  </si>
  <si>
    <t>Generalni ključ po projektu !</t>
  </si>
  <si>
    <t xml:space="preserve">galvanski stik med jekleno konstrukcijo in alu elementom. Jeklena </t>
  </si>
  <si>
    <t>podkonstrukcija mora biti vroče ali hladno pocinkana. Sidra za vgradnjo</t>
  </si>
  <si>
    <t>morajo biti iz inoxa zadovoljivih dimenzij in v skladu s standardi.</t>
  </si>
  <si>
    <t>1.1.5.</t>
  </si>
  <si>
    <t>Izvajalec alu del je dolžan izdelati, dobaviti in vgraditi konstrukcije, ki so</t>
  </si>
  <si>
    <t>v okviru naslednjih standardov :</t>
  </si>
  <si>
    <t>DIN 107 smeri odpiranja v gradbeništvu</t>
  </si>
  <si>
    <t>DIN 1055 nosilnost konstrukcij v gradbeništvu</t>
  </si>
  <si>
    <t>DIN 1249 ravno steklo v gradbeništvu</t>
  </si>
  <si>
    <t>DIN 1745, 1783 trakovi in ravne pločevine iz aluminija in alu legur nad</t>
  </si>
  <si>
    <t>deb. DIN 1748 profili iz aluminija in alu legur</t>
  </si>
  <si>
    <t xml:space="preserve">DIN 4108 toplotna izolacija v gradbeništvu DIN 4109 zvočna </t>
  </si>
  <si>
    <t>DIN 4109 zvočna izolacija v gradbeništvu</t>
  </si>
  <si>
    <t>Okenski okvirji morajo imeti kvaliteto v skupini 2.1- k=2,8 W/m2k.</t>
  </si>
  <si>
    <t>Steklo, vgrajeno v fasadne celemente mora imeti k=1,1 W/m2k.</t>
  </si>
  <si>
    <t>Za izračun se jemlje -18 in +20 stopinj C.</t>
  </si>
  <si>
    <t>1.2.2. Prepustnost zraka</t>
  </si>
  <si>
    <t>Steklo je dvojno izolacijsko, EI - 30</t>
  </si>
  <si>
    <t xml:space="preserve">za okno širine 460 cm </t>
  </si>
  <si>
    <t>Alu  okenski element v telovadnici</t>
  </si>
  <si>
    <t>Odstranitev klasičnega parketa debeline do 3 cm v telovadnici lepljenega na betonsko podlago z odvozom ruševin na gradbiščni depo.</t>
  </si>
  <si>
    <t>39.</t>
  </si>
  <si>
    <t>40.</t>
  </si>
  <si>
    <t>Komplet vsa dela in potreben pritrdilni in pomožni material. Barvo določi arhitekt.</t>
  </si>
  <si>
    <t>Kitanje na stiku s steno s silikonskim kitom.</t>
  </si>
  <si>
    <t>fazami dela in pripravo podloge.</t>
  </si>
  <si>
    <t>vsemi preddeli, kitanjem in brušenjem.</t>
  </si>
  <si>
    <t>VIII.</t>
  </si>
  <si>
    <t xml:space="preserve">in prenosi. </t>
  </si>
  <si>
    <t>OPOMBA : V primeru neravno pozidanih sten jih je potrebno</t>
  </si>
  <si>
    <t xml:space="preserve">Razna dodatna in nepredvidena rušitvena dela, 5% od rušitvenih del. </t>
  </si>
  <si>
    <t>prebojev za instalacije.</t>
  </si>
  <si>
    <t xml:space="preserve">Pomoč pri vzidavi - motaži instalacijskih kanalov. </t>
  </si>
  <si>
    <t xml:space="preserve">stropove z protipožarnimi materiali. </t>
  </si>
  <si>
    <t>Krovsko - kleparska dela</t>
  </si>
  <si>
    <t>1./</t>
  </si>
  <si>
    <t>za vrata v gradbeni odprtini 80x215 cm  POZ V2</t>
  </si>
  <si>
    <t>za vrata v gradbeni odprtini 90x215 cm  POZ V3</t>
  </si>
  <si>
    <t>za vrata v gradbeni odprtini 190x215 cm  POZ V1</t>
  </si>
  <si>
    <t>za vrata v gradbeni odprtini 100x180 cm  POZ Vk1</t>
  </si>
  <si>
    <t>za vrata v gradbeni odprtini 120x215 cm  POZ Vv3</t>
  </si>
  <si>
    <t>Barva          po barvni shemi</t>
  </si>
  <si>
    <t>OPOMBA : Sodelovanje geomehanika pri izkopih !</t>
  </si>
  <si>
    <t>ureditve !</t>
  </si>
  <si>
    <t xml:space="preserve">Tesarska dela </t>
  </si>
  <si>
    <t xml:space="preserve">m3    </t>
  </si>
  <si>
    <t>FASADA  (hall - sever in jug)</t>
  </si>
  <si>
    <t>Strojni izkop,  jarek globine 0,4 x  0,8 m ter naknadni zasip</t>
  </si>
  <si>
    <t>Ročni  izkop,  jarek globine 0,4 x  0,8 m ter naknadni zasip</t>
  </si>
  <si>
    <t>Zavarovanje trase</t>
  </si>
  <si>
    <t>Fina izravnava terena</t>
  </si>
  <si>
    <t xml:space="preserve">Polaganje tipskih betonskih temeljev (800x800x1500 mm) v teren globine 1,5m na pripravljenu betonsko podlago (za kandelabre),                                                                                                                                  </t>
  </si>
  <si>
    <t>Dobava in montaža predfabriciranega betonskega jaška fi 80 z povoznim litoželeznim pokrovom</t>
  </si>
  <si>
    <t>Izdelava geodetskega posnetka z vrisom</t>
  </si>
  <si>
    <t>Preboj cestišča za cev fi 110  dolžine 8 m</t>
  </si>
  <si>
    <t>Drobna gradbena  dela  3%.</t>
  </si>
  <si>
    <t>Montažna dela:</t>
  </si>
  <si>
    <t xml:space="preserve">Dobava in montaža vroče cinkanega stebra višine 9m konusne izvedbe (po izbiri arhitekta), debelina cinka je minimalno 100um za natik svetilke, korozijska zaščita, premaz vijakov v zemlji z bitumenom, komplet </t>
  </si>
  <si>
    <t xml:space="preserve">Dobava in montaža vroče cinkanega stebra višine 6m konusne izvedbe (po izbiri arhitekta), debelina cinka je minimalno 100um za natik svetilke, korozijska zaščita, premaz vijakov v zemlji z bitumenom, komplet </t>
  </si>
  <si>
    <t>Pocinkana konzola za 3 reflektorje</t>
  </si>
  <si>
    <t>Pocinkana konzola za 2 reflektorje</t>
  </si>
  <si>
    <t>Pocinkana konzola za  reflektor</t>
  </si>
  <si>
    <t>Priključna plošča z varovalkami za  svetilko na kandelabru</t>
  </si>
  <si>
    <t>Polaganje kabla v kandelabru od priključne sponke do svetilke, tip kabla NYY-J  3x2,5 mm2</t>
  </si>
  <si>
    <t>Priklop kabla v kandelabru</t>
  </si>
  <si>
    <t>Izdelava varjenega spoja valjanca na kandelaber oziroma priključno ploščo</t>
  </si>
  <si>
    <t>Dobava in položitev kablov v kabelski jašek</t>
  </si>
  <si>
    <t>NYY-J  5 x 6 mm2</t>
  </si>
  <si>
    <t>NYY-J  4 x 16 mm2</t>
  </si>
  <si>
    <t>Zaščitna cev RBC Ø  75  mm</t>
  </si>
  <si>
    <t xml:space="preserve">Opozorilni trak </t>
  </si>
  <si>
    <t>Nerjaveči valjanec RF 30x3,5 mm, za povezavo kandelabrov in kovinskih delov (ograje,…), položen v zemljo nad napajalnim kablom, oz. nad cevjo v kateri je napajalni kabel, komplet</t>
  </si>
  <si>
    <t>Izvedba raznih Rf spojeh ( križni, vijačni, ….)</t>
  </si>
  <si>
    <t>Stikalni blok zunanje razsvetljave R-ZUN</t>
  </si>
  <si>
    <t>kompl</t>
  </si>
  <si>
    <t>Dobava in montaža prosto stoječega  kovinskega stikalnega bloka Inox iIzvedbe IP 65, Dimenzije 1600x800x300, komplet z betonskim temeljem,z montažno ploščo, ključavnico, komplet zmontirano in preizkušeno ter z vgrajeno naslednjo opremo:</t>
  </si>
  <si>
    <t>glavno stikalo 100 A, tripolno, komplet s priborom za posluževanje na čelni plošči</t>
  </si>
  <si>
    <t>prenapetostna zaščita B - karakteristike</t>
  </si>
  <si>
    <t>varovalčno ločilno stikalo NV 100/3, komplet z 3 x NV  varovalko do 100 A</t>
  </si>
  <si>
    <t>instalacijski odklopnik 1P, tip C,  6 - 25  A</t>
  </si>
  <si>
    <t>instalacijski odklopnik 3P, tip C,  6 - 25  A</t>
  </si>
  <si>
    <t>inštalacijski kontaktor 230V, 25 A, 4 polni</t>
  </si>
  <si>
    <t>Impulzni rele IR, 230V</t>
  </si>
  <si>
    <t>Krmilno stikalo 10A ( 1-0-2 )</t>
  </si>
  <si>
    <t>Svetlobni avtomat z fotocelico</t>
  </si>
  <si>
    <t xml:space="preserve">Vtičnica 230V v omari, </t>
  </si>
  <si>
    <t>Svetilka 18W, s končnim stikalom v omari</t>
  </si>
  <si>
    <t>Material za ožičenje, rebrasti kanal, montažna letev, kabelski čevlji, sponke</t>
  </si>
  <si>
    <t>Enopolna shema stikalnega bloka</t>
  </si>
  <si>
    <t>Označbe stikalnega bloka</t>
  </si>
  <si>
    <t>Drobni montažni material</t>
  </si>
  <si>
    <t>Ureditev izvoda v obstoječem razelilcu z vgradnjo varovalk PK100/3</t>
  </si>
  <si>
    <t xml:space="preserve">Nastavitev reflektorjev ( uporaba dvigala) </t>
  </si>
  <si>
    <t>Meritev osvetljenosti zunanje razsvetljave in izdaja poročila</t>
  </si>
  <si>
    <t xml:space="preserve">Izvedba električnih meritev </t>
  </si>
  <si>
    <t xml:space="preserve">Drobni instalacijski material       </t>
  </si>
  <si>
    <t>%</t>
  </si>
  <si>
    <t>Skupaj gradbena dela:</t>
  </si>
  <si>
    <t>Skupaj montažna dela:</t>
  </si>
  <si>
    <t>MONTAŽNA DELA</t>
  </si>
  <si>
    <t>UREDITEV GRADBIŠČA</t>
  </si>
  <si>
    <t>Skupaj ureditev gradbišča:</t>
  </si>
  <si>
    <t>Namestitev ustreznih pomožnih prostorov, ki so nujno potrebni</t>
  </si>
  <si>
    <t>( priročno skladišče, sanitarij itd.)</t>
  </si>
  <si>
    <t>a/</t>
  </si>
  <si>
    <t>vezni trakt</t>
  </si>
  <si>
    <t>b/</t>
  </si>
  <si>
    <t>telovadnica</t>
  </si>
  <si>
    <t xml:space="preserve">mikroarmirani estrih deb. 6 cm, kompletno s potrebno armaturo, </t>
  </si>
  <si>
    <t xml:space="preserve">mikroarmirani estrih deb. 6-7 cm, kompletno s potrebno armaturo, </t>
  </si>
  <si>
    <t xml:space="preserve">mikroarmirani estrih deb. 8 cm, kompletno s potrebno armaturo, </t>
  </si>
  <si>
    <t xml:space="preserve"> toplotno izolacijo  npr. XPS deb. 12 cm,</t>
  </si>
  <si>
    <t xml:space="preserve">mikroarmirani estrih deb. 8-10 cm, kompletno s potrebno armaturo, </t>
  </si>
  <si>
    <t>Naprava hidroizolacije v sanitarijah v pritličju in nadstropju z 1x osnovni hladni premaz in 1x varilni trak - npr." Izotekt T4" ali enakovredno, z vsemi pomožnimi deli in prenosi.</t>
  </si>
  <si>
    <t>Pozidava dela okenskih odprtin v zahodni steni telovadnice z modularno opeko v podaljšani ACM malti 1:2:6, v debelini 30 cm; komplet s vsemi deli</t>
  </si>
  <si>
    <t>c/</t>
  </si>
  <si>
    <t>Zidanje sten in zidov z modularno opeko v podaljšani ACM malti 1:2:6, komplet s vsemi deli, kot sledi:</t>
  </si>
  <si>
    <t>Zidanje sten in zidov z modularno Porotherm opeko v termo malti , v debelini 20 in 30 cm; komplet s vsemi deli</t>
  </si>
  <si>
    <t>Naprava hidroizolacije pod AB stenami s polimercementno vodotesno maso - npr."Hidrotes - plus" ali enakovredno, s vsemi pomožnimi deli in prenosi. Premaz izdelati v skladu z navodili proizvajalca!</t>
  </si>
  <si>
    <t>Gradbena in obrtniška dela skupaj EUR</t>
  </si>
  <si>
    <t>Površinski odkop mešanega nasutja v debelini  20 cm z odrivom na deponijo na gradbišču.</t>
  </si>
  <si>
    <t>Izkop zemlje III. kategorije, izravnava in odstranitev odvečne zemlje, z deponiranjem odkopanega materiala na depoju na gradbišču.</t>
  </si>
  <si>
    <t>Izkop zemlje za temelje, zemlja je III. kategorije, globine do 2 m1 pasovni temelji z odmetom materiala na rob izkopa</t>
  </si>
  <si>
    <t>Planiranje in valjanje dna izkopa s točnostjo +- 3 cm z dodajanjem oz. odvzemom materiala.</t>
  </si>
  <si>
    <t>Zasip za temelji  z dovoženim materialom III. Ktg. Izvedeno v plasteh po 30 cm, s komprimiranjem do popolne zbitosti.</t>
  </si>
  <si>
    <t>Zasip  med temeljnimi zidovi z gramoznim materialom od stene, v debelini cca 20 - 110 cm, do gramoznega nasutja, s komprimiranjem do  polne zbitosti 60 Mpa.</t>
  </si>
  <si>
    <t xml:space="preserve">Naprava nasipa pod talno ploščo, v uvaljani deb. 40 cm, s komprimiranjem do polne zbitosti 80 Mpa. </t>
  </si>
  <si>
    <t>Odvoz odvečnega materiala III. kategorije s kamionom, na razdaljo do 5 km, v trajno deponijo.</t>
  </si>
  <si>
    <t>Razvoz, razstiranje in fino planiranje humusa, na predvidene zelene površine, v debelini cca 20 cm.</t>
  </si>
  <si>
    <t xml:space="preserve">Dobava in betoniranje armiranih  temeljnih pet stopnic, preseka 0,30 m3/m1, višine 40 cm, z betonom C 20/25 ( MB 25).     </t>
  </si>
  <si>
    <t>Dobava in betoniranje AB sten pritličja in I. nadstropja, preseka do 0,20 m3/m1 z betonom C 25/30 (MB 30), debeline 20 cm.  Parapeti in preklade se betonirajo istočasno s steno.</t>
  </si>
  <si>
    <t xml:space="preserve">Dobava in betoniranje armiranih temeljnih gred stopnic - od pete do hidroizolacije, preseka do 0,12 m3/m1,vel. 20-30/40 cm, z betonom          C 25/30 (MB 30).  </t>
  </si>
  <si>
    <t>Dobava in betoniranje AB nosilcev v  pritličju in nadstropju preseka do 0,12 m3/m1 z betonom C 25/30 (MB 30), dimenzije 20/60 cm</t>
  </si>
  <si>
    <t xml:space="preserve">Naprava in odstranitev opaža ravnih plošč, brez reber, podpiranje  do    3 m1. </t>
  </si>
  <si>
    <t xml:space="preserve">Naprava in odstranitev opaža za a.b. nosilce, brez zoba, podpiranje do 3m1. </t>
  </si>
  <si>
    <t>Naprava in odstranitev opaža poševnih plošč ( ram stopnic, ramp ) s podporami nad 3 m1.</t>
  </si>
  <si>
    <t>Naprava in odstranitev opaža AB sten v pritličju in nadstropju. Vse neravnine se morajo po razopaženju pobrusiti in zakitati.</t>
  </si>
  <si>
    <t>OPAŽI</t>
  </si>
  <si>
    <t>DELA NA STREHAH OBJEKTOV</t>
  </si>
  <si>
    <t xml:space="preserve">Kompletno pokrivanje strešin, žlot in sten strešnih atik z FPO strešnimi folijami, vključno podložni filc - geotekstil T 300. Kritina se izvede na podlago iz OSB plošč deb. 22 mm na kovinski ali leseni podkonstrukciji. Vključno z vsemi potrebnimi zaključki in obrobami ( odkapne pločevine ob žlebovih, stenske obrobe na stikih strešin s stenami ), ter tesnenjem vseh stikov. </t>
  </si>
  <si>
    <t>PREDMET     :       Projektantski popis GOI del in opreme</t>
  </si>
  <si>
    <t>Okvirji         Alu profili</t>
  </si>
  <si>
    <t>Mavčnokartonska dela</t>
  </si>
  <si>
    <t>pano, rozete, stojala, ventilatorji, …).</t>
  </si>
  <si>
    <t>( debelino obloge prilagoditi dim. a.b. konstrukcije )</t>
  </si>
  <si>
    <t>Rušitvena dela</t>
  </si>
  <si>
    <t>Dobava in izdelava dilatacijskega stika iz ekstrudiranega polistirena</t>
  </si>
  <si>
    <t xml:space="preserve">debeline 8 cm kot stik med stenami in ploščami po predpisih istočasno </t>
  </si>
  <si>
    <t>z betoniranjem</t>
  </si>
  <si>
    <t xml:space="preserve">V ceni upoštevati izravnavo podlage, brez varjenja stikov, </t>
  </si>
  <si>
    <t>barva po izbiri projektanta.</t>
  </si>
  <si>
    <t>V ceni je zajeti tudi 10 cm visoko tipski zaključek s podložnim profilom.</t>
  </si>
  <si>
    <t xml:space="preserve">tlaki po projektu </t>
  </si>
  <si>
    <t>DIN 18801 jeklene konstrukcije v visokogradnji</t>
  </si>
  <si>
    <t>DIN EN 42</t>
  </si>
  <si>
    <t>DIN EN 86</t>
  </si>
  <si>
    <t>DIN EN 77</t>
  </si>
  <si>
    <t>Izvajalec alu del lahko pri vgradnji konstrukcije upošteva tudi druge</t>
  </si>
  <si>
    <t>standarde, vendar samo pod pogojem, da so v tolerancah navedenih</t>
  </si>
  <si>
    <t>DIN standardov.</t>
  </si>
  <si>
    <t>1.1.6. Izbira projektanta</t>
  </si>
  <si>
    <t>Razen v primerih, kjer ni posebej naznačeno, projektant objekta</t>
  </si>
  <si>
    <t>potrjuje barve, obdelave in desene materialov, posebej barve aluminija</t>
  </si>
  <si>
    <t>in držajev, barve obdelave jeklenih vidnih konstrukcij, obliko ročajev,</t>
  </si>
  <si>
    <t>barvo stekla ter vse vidne elemente konstrukcije v interierju.</t>
  </si>
  <si>
    <t>1.2. Fizika aluminijskih fasadnih elementov</t>
  </si>
  <si>
    <t xml:space="preserve">Konstrukcija mora biti atestirana na zrakotesnost, vodotesnost, </t>
  </si>
  <si>
    <t xml:space="preserve">k- faktor prekinjenega termičnega mostička, obnašanje okna po </t>
  </si>
  <si>
    <t>10000 krartnem odpiranju…vse po DIN 18055</t>
  </si>
  <si>
    <t>1.2.1. Termična zaščita</t>
  </si>
  <si>
    <t>Koeficient alu elementov mora biti boljši kot k=3,1 W/m2k.</t>
  </si>
  <si>
    <t>OPOMBA : Barva, kvaliteta opleska- po navodilih projektanta !</t>
  </si>
  <si>
    <t>OPOMBA : Vsi tlaki so z zaščitnim premazom po navodilih</t>
  </si>
  <si>
    <t xml:space="preserve">kom  </t>
  </si>
  <si>
    <t>m3</t>
  </si>
  <si>
    <t>( glej projekt instalacij )</t>
  </si>
  <si>
    <t>( zasip v slojih po 30 cm, vsak sloj bo potrebno utrjevati )</t>
  </si>
  <si>
    <t xml:space="preserve">Naprava in odstranitev opaža pasovnih temeljev. </t>
  </si>
  <si>
    <t xml:space="preserve">Naprava in odstranitev opaža ravnih plošč, brez reber, </t>
  </si>
  <si>
    <t xml:space="preserve">podpiranje  nad 3 m1. </t>
  </si>
  <si>
    <t xml:space="preserve">Naprava in odstranitev opaža manjših odprtin in utorov - velikosti </t>
  </si>
  <si>
    <t>do 0,50 m2.</t>
  </si>
  <si>
    <t>Naprava in odstranitev opaža :</t>
  </si>
  <si>
    <t>Naprava in odstranitev opaža podbetona pod peto temelja</t>
  </si>
  <si>
    <t xml:space="preserve">Dobava in betoniranje armiranih  temeljnih pet pasovnih temeljev, </t>
  </si>
  <si>
    <t xml:space="preserve">Naprava in odstranitev opaža odprtin v a.b. stropnih ploščah, deb. 20 cm. </t>
  </si>
  <si>
    <t>obloga s stenskimi ploščicami 20x20 cm</t>
  </si>
  <si>
    <t xml:space="preserve">Dobava in montaža lamelnega otirača v vgradnem okvirju </t>
  </si>
  <si>
    <t xml:space="preserve">( npr. STILMAT- tepih ) </t>
  </si>
  <si>
    <t>( model TWIN LINE )</t>
  </si>
  <si>
    <t xml:space="preserve">ur      </t>
  </si>
  <si>
    <t>Naprava kompletnega tlaka v pritličju :</t>
  </si>
  <si>
    <t xml:space="preserve">Višina stene je 330 do 340 cm. </t>
  </si>
  <si>
    <t xml:space="preserve">Višina prostora je 330 in 340 cm. </t>
  </si>
  <si>
    <t>Izvedba vseh prebojev in prehodov instalacij skozi stene in</t>
  </si>
  <si>
    <t>cementnim obrizgom na očiščeno podlago z :</t>
  </si>
  <si>
    <t>podaljšano cementno malto 1:3:9</t>
  </si>
  <si>
    <t>14.</t>
  </si>
  <si>
    <t>15.</t>
  </si>
  <si>
    <t>16.</t>
  </si>
  <si>
    <t>18.</t>
  </si>
  <si>
    <t>19.</t>
  </si>
  <si>
    <t>17.</t>
  </si>
  <si>
    <t xml:space="preserve">Popravilo sten in tlakov zaradi sekanja reg in naprave </t>
  </si>
  <si>
    <t>20.</t>
  </si>
  <si>
    <t xml:space="preserve">Karakteristike temeljnih tal so povzete po geotehničnem </t>
  </si>
  <si>
    <t xml:space="preserve">poročilu. </t>
  </si>
  <si>
    <t xml:space="preserve">Izkop za temelje mora obvezno pregledati geomehanik in </t>
  </si>
  <si>
    <t xml:space="preserve">podati strokovno mnenje. V kolikor je nosilnost temeljnih tal </t>
  </si>
  <si>
    <t xml:space="preserve">manjša od dopustnih vrednosti, mora geomehanik podati </t>
  </si>
  <si>
    <t>ustrezno rešitev !</t>
  </si>
  <si>
    <t>Pomoč pri vzidavi - montaži raznih elementov ( informacijski</t>
  </si>
  <si>
    <t>Glej projekt instalacij !</t>
  </si>
  <si>
    <t>Instalacijska stena, deb. 220 mm ( npr. KNAUF tip W 116 )  - sanitarije</t>
  </si>
  <si>
    <t>Ocenjena zvočna izolativnost 53 dB</t>
  </si>
  <si>
    <t xml:space="preserve">s sintetičnim emajlom po izbiri arhitekta </t>
  </si>
  <si>
    <t xml:space="preserve">Dobava in slikanje sten z barvami za notranjost prostorov z vsemi </t>
  </si>
  <si>
    <t>Dobava in dvakratno slikanje notranjih stropov z disperzijsko barvo, z</t>
  </si>
  <si>
    <t>Po navodilih proizvajalca !</t>
  </si>
  <si>
    <t>tesnila in morajo biti pričvrščeni z nerjavečimi vijaki iz inox-a.</t>
  </si>
  <si>
    <t>Upravljanje: vsi zunanji sistemi senčil se upravljajo preko</t>
  </si>
  <si>
    <t xml:space="preserve">PE folija, </t>
  </si>
  <si>
    <t>ročni izkop 20%</t>
  </si>
  <si>
    <t xml:space="preserve">strojni izkop 80% </t>
  </si>
  <si>
    <t>Krovska in kleparka dela :</t>
  </si>
  <si>
    <t>Krovska in kleparska dela se morajo izvajati po določilih</t>
  </si>
  <si>
    <t>veljavnih tehničnih predpisov in normativov za tovrstna</t>
  </si>
  <si>
    <t xml:space="preserve">dela. Vgrajeni materiali za ta dela morajo po kvaliteti </t>
  </si>
  <si>
    <t>JUS-om. Standardi za krovska dela vsebujejo poleg</t>
  </si>
  <si>
    <t>izdelave same po popisu v posameznih standardih še</t>
  </si>
  <si>
    <t>potrebna pomožna dela :</t>
  </si>
  <si>
    <t>Snemanje potrebnih izmer na mestu samem.</t>
  </si>
  <si>
    <t>Čiščenje in zaščita podlage pred pokrivanjem.</t>
  </si>
  <si>
    <t>Čiščenje objekta po končanju del.</t>
  </si>
  <si>
    <t>Krovci in kleparji moraja med delom na strehi biti</t>
  </si>
  <si>
    <t>zavarovani po veljavnih predpisih iz varstva pri delu.</t>
  </si>
  <si>
    <t>V ceni morajo biti zajeti vsi vertikalni in horizontalni</t>
  </si>
  <si>
    <t xml:space="preserve">OPOMBA : </t>
  </si>
  <si>
    <t>e./</t>
  </si>
  <si>
    <t>f./</t>
  </si>
  <si>
    <t>g./</t>
  </si>
  <si>
    <t xml:space="preserve">Popravilo opleskov po končanih obrtniških in instalacijskih </t>
  </si>
  <si>
    <t>Dobava in vgrajevanje gramoza za tampon</t>
  </si>
  <si>
    <t>(vozne in parkirne površine)</t>
  </si>
  <si>
    <t xml:space="preserve">m2 </t>
  </si>
  <si>
    <t>z emulzijo (0,50 kg/m2).</t>
  </si>
  <si>
    <t>Saniranje razpok v obstoječem asfaltu</t>
  </si>
  <si>
    <t>AB8 v uvaljani debelini 4 cm</t>
  </si>
  <si>
    <t>(preplastitev obstoječe ploščadi -prilagoditev višinski ureditve)</t>
  </si>
  <si>
    <t>Dobava in vgrajevanje betonskih robnikov</t>
  </si>
  <si>
    <t>15/25 cm, komplet s temeljem (parkirišče in interventni dovoz).</t>
  </si>
  <si>
    <t xml:space="preserve">m </t>
  </si>
  <si>
    <t>Dobava in vgrajevanje znižanih vrtnih betonskih robnikov</t>
  </si>
  <si>
    <t>8/25 cm (tlakovan dostop do tekaške proge), komplet s temeljem.</t>
  </si>
  <si>
    <t>Dobava in vgrajevanje znižanih betonskih robnikov</t>
  </si>
  <si>
    <t>15/25 cm, komplet s temeljem (dovoz, klančine na pločniku).</t>
  </si>
  <si>
    <t>Dobava peska in naprava peščenega ležišča</t>
  </si>
  <si>
    <t>za betonske tlakovce</t>
  </si>
  <si>
    <t>Dobava in vgrajevanje betonskih tlakovcev</t>
  </si>
  <si>
    <t>(popravilo obstoječega in nov robni pas)</t>
  </si>
  <si>
    <t>Izdelava zunanjih stopnic, vključno s temelji</t>
  </si>
  <si>
    <t>komplet opaž, armatura in beton</t>
  </si>
  <si>
    <t>Polaganje granitnih kock (delno iz gradbiščne deponije) v muldo</t>
  </si>
  <si>
    <t>vključno z dobavo peska in napravo peščenega ležišča</t>
  </si>
  <si>
    <t>komplet vsa dela</t>
  </si>
  <si>
    <t>Razna nepredvidena dela zgornjega ustroja.</t>
  </si>
  <si>
    <t>Vrata so opremljena s samozapiralom, inox ročaji, trikraka mat kromirana nasadila za vsako vratno krilo in cilindrično ključavnico z ločenimi okroglimi  ščiti in aluminijastim odbojnikom</t>
  </si>
  <si>
    <t xml:space="preserve">Vratni element je izdelan po splošnem opisu. </t>
  </si>
  <si>
    <t xml:space="preserve">Izdelava, dobava in montaža alu vratnega elementa. </t>
  </si>
  <si>
    <t xml:space="preserve">Izdelava, dobava in montaža alu okenskega elementa. </t>
  </si>
  <si>
    <t>Dimenzije    130x215 cm</t>
  </si>
  <si>
    <t>Dimenzije vrat    120x210 cm</t>
  </si>
  <si>
    <t>Element    VV3   Dvokrilna vhodna vrata izdelana po splošnem opisu z razdelitvijo in odpiranjem po shemi.</t>
  </si>
  <si>
    <t>Podboj je kovinski, krila z Alu polnilom barvana po barvni shemi.</t>
  </si>
  <si>
    <t>Vrata so opremljena s samozapiralom, inox vertikalnimi ročaji, trikraka mat kromirana nasadila za vsako vratno krilo in cilindrično ključavnico z ločenimi okroglimi  ščiti in aluminijastim odbojnikom</t>
  </si>
  <si>
    <t>Dimenzije    150x250 cm</t>
  </si>
  <si>
    <t>Dimenzije vrat    140x245 cm</t>
  </si>
  <si>
    <t>Dimenzije    120x215 cm</t>
  </si>
  <si>
    <t xml:space="preserve">Izdelava, dobava in montaža alu zastekljenih vrat. </t>
  </si>
  <si>
    <t xml:space="preserve">Vrata so izdelana po splošnem opisu. </t>
  </si>
  <si>
    <t>Dimotesna vrata s samozapiralom.</t>
  </si>
  <si>
    <t>Dimenzije    220x200 cm</t>
  </si>
  <si>
    <t>Dimenzije    180x215 cm</t>
  </si>
  <si>
    <t>Element    PV3 Požarna dvokrilna alu steklena vrata izdelana po splošnem opisu z  razdelitvijo in odpiranjem po shemi.</t>
  </si>
  <si>
    <t>Dimenzije    220x215 cm</t>
  </si>
  <si>
    <t>Element    Vk1   Enokrilna vhodna vrata izdelana po splošnem opisu z razdelitvijo in odpiranjem po shemi.</t>
  </si>
  <si>
    <t>Dimenzije    100x180 cm</t>
  </si>
  <si>
    <t>Podboj je kovinski, krila z Alu polnilom in steklom barvana po barvni shemi.</t>
  </si>
  <si>
    <t>Element    St.S01  Steklena stena izdelana po splošnem opisu z razdelitvijo</t>
  </si>
  <si>
    <t xml:space="preserve">Izdelava, dobava in montaža alu zastekljene stene. </t>
  </si>
  <si>
    <t xml:space="preserve">Razdeljen je na dva fiksna stranska elementa, nadsvetlobo in dvokrilna vrata. </t>
  </si>
  <si>
    <t xml:space="preserve">za okno širine 540 cm </t>
  </si>
  <si>
    <t xml:space="preserve">za okno širine 100 cm </t>
  </si>
  <si>
    <t xml:space="preserve">za okno širine 70 cm </t>
  </si>
  <si>
    <t xml:space="preserve">za okno širine 200 cm </t>
  </si>
  <si>
    <t xml:space="preserve">za okno širine 210 cm </t>
  </si>
  <si>
    <t xml:space="preserve">za okno širine 300 cm </t>
  </si>
  <si>
    <t xml:space="preserve">za okno širine 400 cm </t>
  </si>
  <si>
    <t xml:space="preserve">Dobava in betoniranje podbetonov, pod pasovnimi temelji, </t>
  </si>
  <si>
    <t xml:space="preserve">Naprava in odstranitev opaža čela stopnic in ramp, višine do 20 cm . </t>
  </si>
  <si>
    <t>Obloga položena v komunikacijah, sanitarijah in specialnih učilnicah</t>
  </si>
  <si>
    <t xml:space="preserve">z vsemi dodatnimi deli in transporti </t>
  </si>
  <si>
    <t>Z vsemi dodatnimi deli in transporti.</t>
  </si>
  <si>
    <t>Pomoč pri vgraditvi - montaži</t>
  </si>
  <si>
    <t xml:space="preserve">zunanjih okenskih polic </t>
  </si>
  <si>
    <t xml:space="preserve">notranjih okenskih polic </t>
  </si>
  <si>
    <t xml:space="preserve">OPOMBA : Vrata  so opremljena s tremi štirikrakimi nasadili za </t>
  </si>
  <si>
    <t>odbijači, okroglimi ščiti in tesnilom !</t>
  </si>
  <si>
    <t>Generalni ključ po projektni nalogi investitorja !</t>
  </si>
  <si>
    <t>iz vezane plošče deb. 30 mm - bukov furnir, z masivnim nalimkom,</t>
  </si>
  <si>
    <t xml:space="preserve"> barva, tip in način polaganja po izboru projektanta!</t>
  </si>
  <si>
    <t xml:space="preserve">rege različnih dimenzij </t>
  </si>
  <si>
    <t xml:space="preserve">preboji različnih dimenzij </t>
  </si>
  <si>
    <t>Konstrukcija: alu konzolni nosilci ( odlitek )</t>
  </si>
  <si>
    <t xml:space="preserve">dimenzije 125X48 mm, za pričvrstitev senčila na fasado. Alu </t>
  </si>
  <si>
    <t xml:space="preserve">Izdelava, dobava in montaža polnih lesenih vratnih kril v grad. odprtini </t>
  </si>
  <si>
    <t xml:space="preserve">Izdelava, dobava in montaža zunanjih fasadnih sistemov </t>
  </si>
  <si>
    <t>senčil, ki so od stekla odmaknjeni za vsaj 90 mm</t>
  </si>
  <si>
    <t>Tkanina: negorljiva oz. težko gorljiva tkanina klasifikacija B1</t>
  </si>
  <si>
    <t>95% sončne energije, ob 80% propusnosti svetlobe.</t>
  </si>
  <si>
    <t>polkrožno ohišje premera 127 mm in debline 2,50 mm</t>
  </si>
  <si>
    <t>pocinkana navojna cev premera vsaj fi 78 mm, ter zaključna</t>
  </si>
  <si>
    <t>alu letev premera fi 3 mm. Vodilo je pričvrščeno s posebnim</t>
  </si>
  <si>
    <t>alu nosilcem višine 90 mm in širine 30 mm ter je zamaknjeno</t>
  </si>
  <si>
    <t xml:space="preserve">od stekla vsaj 90 mm. V nosilec je vgrajena jeklena vzmet, ki </t>
  </si>
  <si>
    <t>skrbi da je jeklena pletenica vodila stalno napeta. Vsi alu</t>
  </si>
  <si>
    <t>ki so privijačeni na alu fasado- morajo imeti posebna gumi</t>
  </si>
  <si>
    <t xml:space="preserve">deb. 3,0 mm ali enakovredno, v rolah. </t>
  </si>
  <si>
    <t>barva, tip in način polaganja po izboru projektanta!</t>
  </si>
  <si>
    <t>nizkostenska obroba višine 10 cm</t>
  </si>
  <si>
    <t xml:space="preserve">m1   </t>
  </si>
  <si>
    <t>Dobava in montaža kamnoseško obdelane plošče z vklesano</t>
  </si>
  <si>
    <t>Splošna opomba:</t>
  </si>
  <si>
    <t>Barvna kombinacija pohištva :</t>
  </si>
  <si>
    <t xml:space="preserve">Nosilni deli in notranji elementi pohištva so izdelani iz iverala 1,8 mm-bukev natur (Kaindl 3334 PR). Vratica na omarah in ličnice na predalnikih so iz iverala modre barve v dveh odtenkih (RAL 5009 in RAL 5024), robovi pa so izdelani iz nalimkov ABS bukev.   </t>
  </si>
  <si>
    <t>Vse pisalne mize imajo delovno ploščo debeline 4 cm – bukev  in stranske ABS obrobe. Ličnice na predalnikih so iz iverala modre in rumene barve.</t>
  </si>
  <si>
    <t>Okovje je kovinsko in enotno na vseh elementih.</t>
  </si>
  <si>
    <t>Ročaji so predvideni od proizvajalca Rujz:</t>
  </si>
  <si>
    <t>242.13/128 m cr</t>
  </si>
  <si>
    <t>model</t>
  </si>
  <si>
    <t>Vsi vidni robovi so obrobljeni z nalimkom ABS – bukev.</t>
  </si>
  <si>
    <t>Na notranji strani naležno krilo vrat z 10 mm zamikom nad okvir podboja, opremljeno s 3 kosi pripirnih tesnil, na zunanji strani 5 mm neprekinjena senčna fuga.
Izolacijske letvice so za povišano izolacijo opremljene s penastim izolacijskim materialom. Profili za krila so opremljeni z deljenimi veznimi izolacijskimi letvicami.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Max. višina krila 3000 mm, max. širina krila 1400 mm
Max. teža krila 200 kg
Zaključki na gradbeni element morajo biti izvedeni po RAL smernicah montaže - znotraj paronepropustni, zunaj paropropustni, vodotesni.</t>
  </si>
  <si>
    <t>Toplotna izolativnost vrat glede na tip vgrajenega stekla:</t>
  </si>
  <si>
    <t>Troslojno steklo Ug = 0,7 W/m2K, Stopsol Supersilver, ali polnilo</t>
  </si>
  <si>
    <t>Vratna krila so opremljena s sistemskim okovjem, valjčni tečaji, cilindrični vložek, samozapiralo. Vse kljuke, ročaji po izbiri projektanta iz Schüco asortimana.</t>
  </si>
  <si>
    <t>Upoštevati vse potrebne zaporne, tesnilne in zaključne elemente.</t>
  </si>
  <si>
    <t>Zahtevan proizvod: SCHÜCO AWS 75. SI
Enakovredni ponujeni proizvod:__________________ 
Visoko toplotno izoliran sistem za okna (Super Insulation) s 75 mm osnovne globine podboja in 85 mm globine krila, z večprekatnim sredinskim tesnilom in poglobljenimi steklitvenimi tesnili katera preprečujejo kroženje zraka iz hladne na toplo površino profila. V področju prekinjenega toplotnega mosta je vstavljen dodatni izolativni material. Profili so zunaj površinsko poravnani, na notranji strani pa je 10 mm zamika pri krilu.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Da se zagotovi nemoteno prezračevanje osnovnega utora profila, je potrebno uporabiti posebne sistemske podložke. Zaključki na gradbeni element morajo biti izvedeni po RAL smernicah montaže - znotraj paronepropustni, zunaj paropropustni, vodotesni.</t>
  </si>
  <si>
    <t>Toplotna izolativnost okna glede na tip vgrajenega stekla:</t>
  </si>
  <si>
    <t>Troslojno steklo Ug = 0,6 W/m2K, Stopsol Supersilver</t>
  </si>
  <si>
    <t xml:space="preserve">Skupna toplotna prevodnost okna Uw ≤ 1,0 W/m2K. </t>
  </si>
  <si>
    <t>Tipsko okovje Schüco Avantec SimplySmart, kljuka po izbiri projektanta iz Schüco asortimana.</t>
  </si>
  <si>
    <t xml:space="preserve"> Izdelava in montaža samonisilne alu fasade Schüco FWS 50. Zasteklitev Ug = 0,7 W/m2K, v parapetnem delu panel. Upoštevati vse potrebne zaporne, tesnilne in zaključne elemente. Upoštevati tudi vso potrebno pod konstrukcijo in sidrne elemente.</t>
  </si>
  <si>
    <t>Steklo  Ug = 0,7 W/m2K</t>
  </si>
  <si>
    <t xml:space="preserve">odpiranjem na ventus </t>
  </si>
  <si>
    <t>Steklo je   varnostno in kaljeno</t>
  </si>
  <si>
    <t xml:space="preserve">odpiranjem vertikalno in horizontalno dK. </t>
  </si>
  <si>
    <t xml:space="preserve">V elementu so vgrajena enokrilna okna vel. 160x61 cm ( 2x ) in 160x94 (2x)  z odpiranjem na Ventus. </t>
  </si>
  <si>
    <t>Steklo je  varnostno in kaljeno</t>
  </si>
  <si>
    <t>Vrata so dimenzije 176x210 + 58 z nadsvetlobo z odpiranjem na Ventus.</t>
  </si>
  <si>
    <t xml:space="preserve">V elementu so vgrajena enokrilna okna vel. 150x100 cm ( 1x ) in 140x100 (1x)  z odpiranjem na Ventus. </t>
  </si>
  <si>
    <t xml:space="preserve">V elementu so vgrajena enokrilna okna vel. 150x61 cm ( 8x)  z na Ventus. </t>
  </si>
  <si>
    <t xml:space="preserve">Okenski element je izdelan po splošnem opisu z odpiranjem po horizontalni in vertikalni osi DK. </t>
  </si>
  <si>
    <t xml:space="preserve">Okenski element je izdelan po splošnem opisu z odpiranjem po horizontalni in vertikalni osi dK. </t>
  </si>
  <si>
    <t xml:space="preserve">Okenski element je izdelan po splošnem opisu z odpiranjem po horizontalni in vertikalni osi (dK) 2x in 1x z fiksnim delom, rastri so 100x80 (3x) </t>
  </si>
  <si>
    <t xml:space="preserve">Okenski element je izdelan po splošnem opisu z odpiranjem po horizontalni in vertikalni osi (dK) 4x, rastri so 100x80 (4x) </t>
  </si>
  <si>
    <t xml:space="preserve">Element     OT 1 - večdelno okno </t>
  </si>
  <si>
    <t>Dimenzije    380x251 cm</t>
  </si>
  <si>
    <t>Steklo        varnostno na notranji strani</t>
  </si>
  <si>
    <t>Okenski element je izdelan po splošnem opisu z odpiranjem po horizontalni osi - 2 x ventus.</t>
  </si>
  <si>
    <t xml:space="preserve">Element     OT 2 - večdelno okno </t>
  </si>
  <si>
    <t>Dimenzije    256x251 cm</t>
  </si>
  <si>
    <t>Steklo je  varnostno  kaljeno</t>
  </si>
  <si>
    <t>Požarna Alu steklena vrata Schüco ADS 80 FR30</t>
  </si>
  <si>
    <t>Element    PV1  Požarna enokrilna alu delno zasteklena vrata izdelana po splošnem opisu z  razdelitvijo in odpiranjem po shemi.</t>
  </si>
  <si>
    <t>Element    PV2  Požarna dvokrilna alu delno zasteklena vrata izdelana po splošnem opisu z  razdelitvijo in odpiranjem po shemi.</t>
  </si>
  <si>
    <t>Element    PV4 Požarna dvokrilna alu delno zasteklena vrata izdelana po splošnem opisu z  razdelitvijo in odpiranjem po shemi.</t>
  </si>
  <si>
    <t>Požarna  vrata Jansen Janisol C4 EI 90</t>
  </si>
  <si>
    <t>Element    PVk1  Požarna enokrilna alu delno zasteklena vrata izdelana po splošnem opisu z  razdelitvijo in odpiranjem po shemi.</t>
  </si>
  <si>
    <t>Steklo je dvojno izolacijsko, EI - 90</t>
  </si>
  <si>
    <t>Dimenzije vrat    90x175 cm</t>
  </si>
  <si>
    <t>Dimenzije   530x347+70 cm</t>
  </si>
  <si>
    <t xml:space="preserve">za okno širine 380 cm </t>
  </si>
  <si>
    <t xml:space="preserve">za okno širine 260 cm </t>
  </si>
  <si>
    <t>Alu elementi :</t>
  </si>
  <si>
    <t>Krovsko - kleparska dela :</t>
  </si>
  <si>
    <t>Odranje :</t>
  </si>
  <si>
    <t>za vrata v suhomont. Steni deb 10,5 cm, v gradbeni odprtini 70x215 cm  POZ vS1</t>
  </si>
  <si>
    <t>za vrata v suhomont. Steni deb 10,5 cm, v gradbeni odprtini 70x215 cm  POZ vS2</t>
  </si>
  <si>
    <t>stene sanitarij 1. nadstropje:</t>
  </si>
  <si>
    <t>dimenzije 380X250 cm</t>
  </si>
  <si>
    <t>dimenzije 260X250 cm</t>
  </si>
  <si>
    <t>Ključavničarska dela :</t>
  </si>
  <si>
    <t xml:space="preserve">Izdelava, dobava in montaža notranjih okenskih polic, širine ca 25 cm, </t>
  </si>
  <si>
    <t>lakirane s prozornim lakom svilenega sijaja. (Telovadnica)</t>
  </si>
  <si>
    <t>alu okno vel. 380x250 cm    POZ OT1</t>
  </si>
  <si>
    <t>alu okno vel. 360x250 cm    POZ OT2</t>
  </si>
  <si>
    <t>Vratno krilo  POZ Vs2 - sanitarne kabine 1. nadstropje</t>
  </si>
  <si>
    <t>V krilo se vgradi prezračevalna rešetke (zajeta pri strojnih instalacijah)</t>
  </si>
  <si>
    <t>Mizarska dela :</t>
  </si>
  <si>
    <t>Suhomontažna izolirana sanitarna obloga WC kotljičkov na kov. podkonstrukciji , skupne debeline ca 140 mm ( npr. Knauf W 21), obloga dvojne GK impregnirane plošče deb. 12,5 mm; komplet z bandažiranjem in kitanjem površine - finalna obloga je keramika</t>
  </si>
  <si>
    <t>Dimenzija obloge: Š=85 cm, V=140 cm, G=14 cm</t>
  </si>
  <si>
    <t>kom:</t>
  </si>
  <si>
    <t>Suhomontažna izolirana sanitarna obloga na kov. podkonstrukciji , skupne debeline ca 140 mm ( npr. Knauf W 21), obloga dvojne GK impregnirane plošče deb. 12,5 mm; komplet z bandažiranjem in kitanjem površine - finalna obloga je keramika - obloga betonske stene v sanitarijah v pritličju</t>
  </si>
  <si>
    <t>Montažni spuščeni strop v pritličju  hall in povezovalni hodniki ( npr. KNAUF tip D 112)</t>
  </si>
  <si>
    <t>Dobava in vzidava montažnih preklad v opečne nosilne zidove v podaljšani cementni malti 1:2:6, komplet s vsemi deli in prenosi</t>
  </si>
  <si>
    <t>ometane površine- z dvakratnim gletovanjem podlage</t>
  </si>
  <si>
    <t>označevanje elementov v tlorisih in fasadah</t>
  </si>
  <si>
    <t>tekstualni del- popis in opis elementov</t>
  </si>
  <si>
    <t>sheme elementov</t>
  </si>
  <si>
    <t>1.1 Tehnični pogoji, katere mora v ponudbi vključiti izvajalec alu del</t>
  </si>
  <si>
    <t>1.1.1. Pripravljalna dela in projekt</t>
  </si>
  <si>
    <t>Steklo         prozorno dvojno zvočno izolacijsko 48 dB</t>
  </si>
  <si>
    <t xml:space="preserve">odvozom na gradb. depo </t>
  </si>
  <si>
    <t xml:space="preserve">Odpiranje po risbi iz načrta ! </t>
  </si>
  <si>
    <t xml:space="preserve">proizvajalca ! </t>
  </si>
  <si>
    <t>Vgraditev kovinskih vratnih podbojev v a.b in opečne stene deb. 20 cm. Stike je tesniti z expandirano peno, podboj je še sidrati v AB steno, opečno steno. Vključno z vsemi dodatnimi deli in prenosi.</t>
  </si>
  <si>
    <t>Vgraditev Alu vratnih podbojev v AB stene, opečne stene deb. 20 cm. Stike je tesniti z expandirano peno, podboj je še sidrati v AB steno in opečno steno steno. Vključno z vsemi dodatnimi deli in prenosi.</t>
  </si>
  <si>
    <t>Vgraditev alu oken v betonske stene deb. 20 cm. Stike je tesniti z expandirano peno, in še sidrati v steno. Vključno z vsemi dodatni deli in prenosi.</t>
  </si>
  <si>
    <t>Pomoč pri vgraditvi alu steklenih sten z vrati v a.b. stene deb. 20 cm. Stike je tesniti. Vključno z vsemi dodatnimi deli in prenosi.</t>
  </si>
  <si>
    <t>Obdelava in izravnava čel in nastopnih ploskev stopnic in podestov s cementno malto 1:2, gladko zaribano kot podlaga za polaganje granitogesa</t>
  </si>
  <si>
    <t xml:space="preserve">Dobava in vgraditev gibljivih cevi v opaže ( za strojne instalacije in elektroinstalacije ). </t>
  </si>
  <si>
    <t>Obloga armirano - betonskih konstruktivnih elementov vključno z vsem pritrdilnim materialom, vsemi dodatnimi deli in prenosi.</t>
  </si>
  <si>
    <t>Postavitev in vgraditev hidrantnih podometnih omaric po predpisih s cementno malto 1:3</t>
  </si>
  <si>
    <t>Postavitev in vzidava tipskih elektro omaric po predpisih s cementno malto 1:3</t>
  </si>
  <si>
    <t>Montaža in demontaža cevnih fasadnih odrov. Upoštevati je enkratno postavitev za čas, ki je potreben za vsa dela na fasadi.</t>
  </si>
  <si>
    <t>Izdelava, dobava in montaža aluminijastega stavbnega pohištva iz sistema Schüco. Uporaba tehnično sistemske rešitve opisane v nadaljevanju po posameznih postavkah in karakteristikah  proizvajalca sistema Schüco za vse vgrajene elemente. Proizvod mora biti izdelan po navodilih proizvajalca, skladno s sistemskimi priročniki in skladno z veljavnimi harmoniziranimi standardi.                                                     Zaključki na gradbene elemente, morajo biti izvedeni, znotraj paro-nepropustni, zunaj pa paro-propustni in vodotesni (izvedeni po smernicah RAL montaže).                                                                         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</si>
  <si>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t>Standardna izvedba - izolativni sistem, ki omogoča faktor toplotne prevodnosti konstrukcije Uf do 1,5 W/m²K (z upoštevanjem faktorja vijačnih zvez).                                                                                        Možna je vgradnja stekel in izolacijskih polnil do debeline 62 mm in teže do 910 kg.                                                                                                 Zaključki na gradbeni element morajo biti izvedeni po RAL smernicah montaže - znotraj paronepropustni, zunaj paropropustni, vodotesni. V fasado so vstavljene fiksne zasteklitve, paneli, okna in vrata sistema Schüco AWS/ADS 75.</t>
  </si>
  <si>
    <t>Rušenje revizijskega jaška iz B.C fi 60 cm, vključno s bet.okvirjem in LŽ pokrovom dimenzije 60/60 cm za lahki promet</t>
  </si>
  <si>
    <t>Odstranitev obstoječih PVC cevi fi 110 mm obstoječe meteorne kanalizac. z odvozom na gradbiščno deponijo</t>
  </si>
  <si>
    <t>Pazljiva demontaža svetil in stikal z izklopom iz napetosti s vsemi pomožnimi deli in prenosi</t>
  </si>
  <si>
    <t>Demontaža radiatorjev vključno z odstranitvijo kovinskih nosilčkov in odvozom v trajno deponijo, na razdaljo do 5 km.</t>
  </si>
  <si>
    <t>Demontaža cevi centralne kurjave, različnih debelin, vključno z odvozom v trajno deponijo, na razdaljo do 5 km.</t>
  </si>
  <si>
    <t>Vrata so opremljena s samozapiralom, inox ročaji, trikraka mat kromirana nasadila za vsako vratno krilo in cilindrično ključavnico z ločenimi okroglimi ščiti in aluminijastim odbojnikom</t>
  </si>
  <si>
    <t>Vrata so opremljena s samozapiralom, inox ročaji, trikraka mat kromirana nasadila za vratno krilo in cilindrično ključavnico z ločenimi okroglimi ščiti in aluminijastim odbojnikom</t>
  </si>
  <si>
    <t>OPOMBA : Ključavnice morajo biti usklajene s centralnim sistemom zaklepanja !</t>
  </si>
  <si>
    <t>OPOMBA : Vrata  so opremljena s  trikrakimi nasadili za vratno krilo, cilindrično ključavnico, alu kljuko ali ročajem, odbijači, ločenimi okroglimi ščiti in tesnilom !</t>
  </si>
  <si>
    <t>OPOMBA : Generalni ključ pri vseh vratih po projektu, ki ga izdela in uskladi investitor oz. uporabnik in je sestavni del ponudbene cene !</t>
  </si>
  <si>
    <t>Uporabijo se že nabavljene omarice, v ceni upoštevati samo demontažo, prenos in ponovno montažo na novi lokaciji.</t>
  </si>
  <si>
    <t>"Alcalagres Bali,40x40 satin(svetlo modra), malibu 40x40 satin, ploščice so I. kvalitete, srednjega cenovnega razreda, obloga s talnimi ploščicami.</t>
  </si>
  <si>
    <t>Zaščitna mreža okna je zajeta pri opremi telovadnice.</t>
  </si>
  <si>
    <t>Projektantski nadzor - ni predmet</t>
  </si>
  <si>
    <t>Projektantski nadzor (po tarifi IZS) - ni predmet</t>
  </si>
  <si>
    <t>PROJEKTANTSKI NADZOR - ni predmet</t>
  </si>
  <si>
    <t>ocena 5 % od rušitvenih del</t>
  </si>
  <si>
    <r>
      <rPr>
        <sz val="8"/>
        <rFont val="Arial"/>
        <family val="2"/>
      </rPr>
      <t>Razna nepredvidena dela - fekalna kanalizacija</t>
    </r>
  </si>
  <si>
    <t>INVESTITOR :       Mestna občina Maribor</t>
  </si>
  <si>
    <t xml:space="preserve">                              Ul.Heroja Staneta 1, 2000 Maribor</t>
  </si>
  <si>
    <t>ŠTEV. PROJ. :     13085-06-K/AJP, Novelacija PZI št. 254/016</t>
  </si>
  <si>
    <t xml:space="preserve">Gradbena in obrtniška dela </t>
  </si>
  <si>
    <t>INVESTITOR :      Mestna občina Maribor</t>
  </si>
  <si>
    <t xml:space="preserve">                             Ul.Heroja Staneta 1, 2000 Maribor</t>
  </si>
  <si>
    <t>ŠTEV. PROJ. :     13085-06-K/AJP, 254/016 - PZI - novelacija</t>
  </si>
  <si>
    <t>PE folija</t>
  </si>
  <si>
    <t>TLAK NA TERENU - (umivalnice in sanitarije)</t>
  </si>
  <si>
    <t xml:space="preserve">MEDETAŽNA KONSTRUKCIJA ( I. nadstropje - učilnice, hodniki, galerija ) </t>
  </si>
  <si>
    <t xml:space="preserve">MEDETAŽNA KONSTRUKCIJA ( nadstropje - vezni hodnik 1 in 2 ) </t>
  </si>
  <si>
    <t xml:space="preserve">TLAK NA TERENU ( pritličje - servisni dostop ) </t>
  </si>
  <si>
    <t>za vrata v gradbeni odprtini 90x215 cm     POZ V2</t>
  </si>
  <si>
    <t>za vrata v gradbeni odprtini 200x215 cm     POZ V1</t>
  </si>
  <si>
    <t>za vrata v gradbeni odprtini 150x250 cm    POZ V4</t>
  </si>
  <si>
    <t>za vrata v gradbeni odprtini 180x240 cm   POZ VV1</t>
  </si>
  <si>
    <t>DIN 18364 antikorozija in zaščita materialov iz aluminija in jekla</t>
  </si>
  <si>
    <t>DIN 18516 obdelava fasade- odzračevanje</t>
  </si>
  <si>
    <t>DIN 18540 tesnenje zunanjih fug in materiali za tesnenje</t>
  </si>
  <si>
    <t xml:space="preserve">DIN 18545 tesnenje pri steklarskih delih </t>
  </si>
  <si>
    <t>DIN 18800 jeklene konstrukcije</t>
  </si>
  <si>
    <t>tipski distančniki v a.b. plošči, za deb. plošče 20 cm</t>
  </si>
  <si>
    <t xml:space="preserve">z betonom C 12/15 (MB 15)  debeline 8 cm </t>
  </si>
  <si>
    <t xml:space="preserve">izdelane iz nosilnih vertikal primarnih stojk iz jeklene pločevine ploščati profil dim. 60/15 mm privarjeno na nosilni kotnik in zgornjo povezavo iz veznega ploščatega profila dimenzije 60/15 mm. </t>
  </si>
  <si>
    <t>za požarna  vrata dimenzije 180/195 - ob požarnem stopnišču</t>
  </si>
  <si>
    <t xml:space="preserve">Dobava in betoniranje AB požarnih stopnic in podestov, preseka do 0,20 m3/m1 z betonom C 25/30 (MB 30).        </t>
  </si>
  <si>
    <t>Pomoč pri montaži jeklene konstrukcije zunanjih požarnih stopnic in kolesarnice</t>
  </si>
  <si>
    <t>Obzidava sanitarnih kotličkov s siporeksom debeline 10 cm v lepilo, komplet s vsemi deli</t>
  </si>
  <si>
    <t>Vzidava tuš kadi dimenzije 90x90 cm s siporeksom debeline 10 cm v lepilo, komplet s vsemi deli</t>
  </si>
  <si>
    <t>Nosilni stebri in ogrodje stopnic so privarjeni na sidrne ploščice iz jeklene pločevine dimenzije 300/300/20 mm vbetonirane v AB temelje.</t>
  </si>
  <si>
    <r>
      <rPr>
        <sz val="8"/>
        <rFont val="Arial"/>
        <family val="2"/>
      </rPr>
      <t>Planiranje posteljice in komprimiranje do vrednosti</t>
    </r>
  </si>
  <si>
    <t xml:space="preserve">obloge sten. </t>
  </si>
  <si>
    <t>Izvedba stika stena - tlak s trajnoelestičnim kitom.</t>
  </si>
  <si>
    <t xml:space="preserve">navodilih projektanta ! </t>
  </si>
  <si>
    <t>Revizijske odprtine po projektu instalacij- zajeti v ceno!</t>
  </si>
  <si>
    <t>ploščice so I. kvalitete, srednjega cenovnega razreda, glazirane</t>
  </si>
  <si>
    <t xml:space="preserve">Kot naprimer Ragno -UNITECH </t>
  </si>
  <si>
    <t>Po barvni shemi ! Enotno do stropa!</t>
  </si>
  <si>
    <t>Barvo določi projektant ! Enotno do stropa!</t>
  </si>
  <si>
    <t>Na stopnicah uporabiti elemente z protizdrsno zaščito!</t>
  </si>
  <si>
    <t>Konstrukcija mora biti v skupini, kjer je a manjši od 1,0 m3/mhPa2/3.</t>
  </si>
  <si>
    <t>1.2.3. Rosenje konstrukcije</t>
  </si>
  <si>
    <t xml:space="preserve">Alu konstrukcija mora imeti v celoti prekinjen termični most, </t>
  </si>
  <si>
    <t>ki preprečuje rosenje konstrukcije.</t>
  </si>
  <si>
    <t>1.2.4.Zvočna izolativnost</t>
  </si>
  <si>
    <t>Vsi alu elementi in njihove sestave ter sestave z ostalimi gradbenimi</t>
  </si>
  <si>
    <t>Odstranitev Kopilita - steklenih sten na povezovalnem hodniku, komplet z odvozom na gradbiščno deponijo</t>
  </si>
  <si>
    <t>Demontaža in odstranitev jeklenih profilov-stebrov višine 2.60 m med kopilitom , komplet z odvozom na gr.depo</t>
  </si>
  <si>
    <t>Rušenje nosilnih opečnih zidov debeline 20 in 30 cm, vključno z odvozom na gradbiščno deponijo</t>
  </si>
  <si>
    <t>elementi morajo zadoščati zahtevam po zvočni izolativnosti v skladu z</t>
  </si>
  <si>
    <t>veljavnimi JUS. U. J6.201.</t>
  </si>
  <si>
    <t>2.0.</t>
  </si>
  <si>
    <t>Opisi aluminijskih elementov</t>
  </si>
  <si>
    <t>2.1.</t>
  </si>
  <si>
    <t>2.2.</t>
  </si>
  <si>
    <t>2.3.</t>
  </si>
  <si>
    <t xml:space="preserve">Zidarska dela </t>
  </si>
  <si>
    <t>iz alu pločevine deb. 0,60 mm, razvite širine 20 cm,</t>
  </si>
  <si>
    <t>Podboji za lesena vratna krila :</t>
  </si>
  <si>
    <t>OPOMBA : Ključavnice morajo biti usklajene s centralnim</t>
  </si>
  <si>
    <t>sistemon zaklepanja !</t>
  </si>
  <si>
    <t>položene na lepilo</t>
  </si>
  <si>
    <t>obloga sten do (stropa)</t>
  </si>
  <si>
    <t>položene na 2-3 mm stik, ki je zapolnjen z fugirno maso</t>
  </si>
  <si>
    <t xml:space="preserve">Dobava in montaža alu profila 30/5 mm na stiku dveh </t>
  </si>
  <si>
    <t>različnih podov, vidno vijačen.</t>
  </si>
  <si>
    <t>REKAPITULACIJA</t>
  </si>
  <si>
    <t>GRADBENA DELA</t>
  </si>
  <si>
    <t>I.</t>
  </si>
  <si>
    <t>II.</t>
  </si>
  <si>
    <t xml:space="preserve">Zemeljska dela              </t>
  </si>
  <si>
    <t>III.</t>
  </si>
  <si>
    <t>Betonska dela</t>
  </si>
  <si>
    <t>IV.</t>
  </si>
  <si>
    <t>Tesarska dela</t>
  </si>
  <si>
    <t>V.</t>
  </si>
  <si>
    <t xml:space="preserve">Zidarska dela              </t>
  </si>
  <si>
    <t>OBRTNIŠKA DELA</t>
  </si>
  <si>
    <t>Alu elementi</t>
  </si>
  <si>
    <t xml:space="preserve">Izdelava, dobava in montaža notranjih okenskih polic, širine 20 cm, </t>
  </si>
  <si>
    <t>Izdelava, dobava in montaža ročaja ob stopnicah, izdelanega iz</t>
  </si>
  <si>
    <t>nosilnega kotnika 20/20/3 mm s pritrdilnimi konzolami ( polno železo</t>
  </si>
  <si>
    <t xml:space="preserve">premera 10 mm, R=77 mm, ploč. deb. 3 mm, premera 80 mm, pritrjena </t>
  </si>
  <si>
    <t>z dvema vijakoma M 12, konzole na razdalji 1160 mm.</t>
  </si>
  <si>
    <t xml:space="preserve">Vsi kovinski deli so antikorozijsko zaščiteni in finalno opleskani </t>
  </si>
  <si>
    <t xml:space="preserve">Fasadni element </t>
  </si>
  <si>
    <t xml:space="preserve">Fasadni element je izdelan po splošnem opisu. </t>
  </si>
  <si>
    <t xml:space="preserve">Razdeljen je po vertikalni in horizontalni osi. </t>
  </si>
  <si>
    <t>Element      F2</t>
  </si>
  <si>
    <t>Element      F3</t>
  </si>
  <si>
    <t xml:space="preserve">Stopniščna ograja </t>
  </si>
  <si>
    <t>Podboji v a.b. stenah deb. 20 cm.</t>
  </si>
  <si>
    <t>Izdelava, dobava in montaža jeklenega nadstreška izdelanega iz nosilnih</t>
  </si>
  <si>
    <t xml:space="preserve">kom    </t>
  </si>
  <si>
    <t xml:space="preserve">m1    </t>
  </si>
  <si>
    <t xml:space="preserve">Projektantski in direktivni nadzor. Obračun po dejanskih stroških. </t>
  </si>
  <si>
    <t>OPOMBA : Senčila - delitev po shemi !</t>
  </si>
  <si>
    <t>Demontaža notranjih lesenih okenskih polic širine do 20 cm z iznosom na gradb. depo</t>
  </si>
  <si>
    <t>34.</t>
  </si>
  <si>
    <t>35.</t>
  </si>
  <si>
    <t>36.</t>
  </si>
  <si>
    <t>Nakladanje in odvoz ruševin na trajno deponijo do 10 km</t>
  </si>
  <si>
    <t>EUR</t>
  </si>
  <si>
    <t>37.</t>
  </si>
  <si>
    <t>38.</t>
  </si>
  <si>
    <t>Odstranitev ločilnega sloja, hidroizolacije ter toplotne izolacije 12 cm na ravni strehi povezovalnega hodnika, komplet z odvozom na gradbiščno deponijo</t>
  </si>
  <si>
    <t>OPOMBA : Senčila - po navodilih proizvajalca !</t>
  </si>
  <si>
    <t xml:space="preserve">Predpražnik </t>
  </si>
  <si>
    <t>vel. 140x60 cm</t>
  </si>
  <si>
    <t>Vertikalni nosilci so privarjeni na nosilno konstrukcijo iz HOP 160</t>
  </si>
  <si>
    <t>Zunanje požarne stopnice POZ PoSt 1, POZ St2</t>
  </si>
  <si>
    <t>Spodnji nosilni kotnik je privarjen na jeklene sidrne ploščice dimenzije 120/65/9 mm vgrajeni s sidri M 12 čelno na stopniščnih ramenih  v fazi betoniranja</t>
  </si>
  <si>
    <t xml:space="preserve"> Vsi železni deli so antikorozijsko zaščiteni in opleskani s sintetičnim emajlom.</t>
  </si>
  <si>
    <t xml:space="preserve">Ročaj je iz masivne parjene bukovine dimenzije 60x35 mm, </t>
  </si>
  <si>
    <t>Ročaj ( vodilo na stopnišču šole, galerije in veznih hodnikov )</t>
  </si>
  <si>
    <t xml:space="preserve">dolžine L=200 cm ( stopnišče ) </t>
  </si>
  <si>
    <t xml:space="preserve">dolžine L=180 cm ( stopnišče ) </t>
  </si>
  <si>
    <t xml:space="preserve">dolžine L=300 cm ( stopnišče ) </t>
  </si>
  <si>
    <t xml:space="preserve">dolžine L=150 cm ( stopnišče ) </t>
  </si>
  <si>
    <t>Pred začetkom del mora izvajalec alu del preveriti stanje na objektu,</t>
  </si>
  <si>
    <t>Zunaja senčila</t>
  </si>
  <si>
    <t>Dobava in vgraditev kovinskih profilov na stikih in zaključkih</t>
  </si>
  <si>
    <t>OPOMBA : Vse mere je obvezno preveriti na objektu !</t>
  </si>
  <si>
    <t>OPOMBA : Za vsa obrtniška dela glej detajle, sheme,</t>
  </si>
  <si>
    <t>elektromotorjev in skupne avtomatike sonce-veter z</t>
  </si>
  <si>
    <t>možnostjo individualnega upravljanja posameznega senčila</t>
  </si>
  <si>
    <t>transporti.</t>
  </si>
  <si>
    <t xml:space="preserve">Izdelava, dobava in montaža alu fasadnega elementa. </t>
  </si>
  <si>
    <t>kg</t>
  </si>
  <si>
    <t>proizvajalca se lahko nadomestijo z enakovrednimi !</t>
  </si>
  <si>
    <t>( po detajlu )</t>
  </si>
  <si>
    <t>21.</t>
  </si>
  <si>
    <t>22.</t>
  </si>
  <si>
    <t>23.</t>
  </si>
  <si>
    <t>24.</t>
  </si>
  <si>
    <t>25.</t>
  </si>
  <si>
    <t>26.</t>
  </si>
  <si>
    <t>27.</t>
  </si>
  <si>
    <t>28.</t>
  </si>
  <si>
    <t>( glej projekt strojnih instalacij in projekt elektroinstalacij )</t>
  </si>
  <si>
    <t>29.</t>
  </si>
  <si>
    <t>30.</t>
  </si>
  <si>
    <t>OPOMBA : Vse mere preveriti na objektu !</t>
  </si>
  <si>
    <t>lakirane s prozornim lakom svilenega sijaja.</t>
  </si>
  <si>
    <t>deli so barvni v RAL po izbiri projektanta.</t>
  </si>
  <si>
    <t>Pričvrščevanje senčil: vsi deli - nosilci senčil in nosilci vodil,</t>
  </si>
  <si>
    <t>( vsak motor ima tudi svoje stikalo )</t>
  </si>
  <si>
    <t>proizvajalca !</t>
  </si>
  <si>
    <t xml:space="preserve">površina je fino zaglajena, </t>
  </si>
  <si>
    <t>Po navodilih in detajlih proizvajalca !</t>
  </si>
  <si>
    <t>kos</t>
  </si>
  <si>
    <t>Zunanja razsvetljava</t>
  </si>
  <si>
    <t xml:space="preserve">( M1 )-sestavljena iz steklenih ali poliesterskih vlaken, </t>
  </si>
  <si>
    <t>antistatična ter UV odporna, teža 500 g/m2 ( SUNSCREEN</t>
  </si>
  <si>
    <t xml:space="preserve">SATINE 5500 ali SOLITIS 92 ), ki absorbira in reflektira do </t>
  </si>
  <si>
    <t>Doplačilo za strojno površinsko zagladitev betonskih plošč -</t>
  </si>
  <si>
    <t xml:space="preserve">m2     </t>
  </si>
  <si>
    <t xml:space="preserve">m1     </t>
  </si>
  <si>
    <t>kom</t>
  </si>
  <si>
    <t>izravnati !</t>
  </si>
  <si>
    <t xml:space="preserve">tipične detajle v merilu 1:5, 1:2, 1:1, detajli morajo biti označeni v </t>
  </si>
  <si>
    <t>shemah</t>
  </si>
  <si>
    <t>Fugiranje mavčnih plošč v kvaliteti Q2, po navodilih proizvajalca !</t>
  </si>
  <si>
    <t xml:space="preserve">( požarne pene, kiti, blazinice,…požarna odpornost npr. EI 90 ) </t>
  </si>
  <si>
    <t>Alu steklena fasada   POZ F</t>
  </si>
  <si>
    <t>Ureditev dostopov in poti ter zavarovanja proti okolici</t>
  </si>
  <si>
    <t>Izvedba ustreznih označitev na gradbišču za nošenje varnostne čelade, prepoved vstopa na gradbišče itd.</t>
  </si>
  <si>
    <t>Izvedba meritev električne napeljave na gradbišču</t>
  </si>
  <si>
    <t>Nabava ustrezne opreme za nudenje prve pomoči - omarica</t>
  </si>
  <si>
    <t>Namestitev ustreznega števila gasilnikov na gradbišče 1 x S6</t>
  </si>
  <si>
    <t>Izdelava varnostnega načrta za gradbišče</t>
  </si>
  <si>
    <t xml:space="preserve">Skupaj predvideni  stroški – OCENA </t>
  </si>
  <si>
    <t>stopnic POZ St1 iz stebrov  ogrodja stopnic iz HOP profilov 160/160/8 mm privarjenih na nosilne stebre.</t>
  </si>
  <si>
    <t>Ms avtomatski odzračni ventil z eno kroglo za pitno vodo ter nav. priključkom</t>
  </si>
  <si>
    <t xml:space="preserve">Cevna naprava za nevtralizacijo vodnega kamna ter zaščito pred korozijo z Zn-anodo 
ter nav. priključkom, izdelana v skladu z 
DVGW 270 (primerno za pitno vodo, mikrobiološko neoporečno), 
(npr. POLAR tip PMS+PI32 ali AQUABION </t>
  </si>
  <si>
    <r>
      <t>R 5/4; max. pretok 10,4 m</t>
    </r>
    <r>
      <rPr>
        <vertAlign val="superscript"/>
        <sz val="10"/>
        <rFont val="Century Gothic"/>
        <family val="2"/>
      </rPr>
      <t>3</t>
    </r>
    <r>
      <rPr>
        <sz val="10"/>
        <rFont val="Century Gothic"/>
        <family val="2"/>
      </rPr>
      <t>/h</t>
    </r>
  </si>
  <si>
    <t>Avtomatski zaščitni povratno-izpiralni filter  z avtomatiko za proženja izpiranja ob povečanju tlačne razlike za 0,2bar, vključno posrebren filterski vložek 0,10mm,  
(npr. HONEYWELL, tip F76S+Z11S)</t>
  </si>
  <si>
    <r>
      <t>R 5/4 ; Q</t>
    </r>
    <r>
      <rPr>
        <vertAlign val="subscript"/>
        <sz val="10"/>
        <rFont val="Century Gothic"/>
        <family val="2"/>
      </rPr>
      <t>naz</t>
    </r>
    <r>
      <rPr>
        <sz val="10"/>
        <rFont val="Century Gothic"/>
        <family val="2"/>
      </rPr>
      <t xml:space="preserve"> = 9,8m</t>
    </r>
    <r>
      <rPr>
        <vertAlign val="superscript"/>
        <sz val="10"/>
        <rFont val="Century Gothic"/>
        <family val="2"/>
      </rPr>
      <t>3</t>
    </r>
    <r>
      <rPr>
        <sz val="10"/>
        <rFont val="Century Gothic"/>
        <family val="2"/>
      </rPr>
      <t>/h</t>
    </r>
  </si>
  <si>
    <t>Okrogli manometer 0-10bar</t>
  </si>
  <si>
    <t xml:space="preserve">Okrogli termometer  zaščitno tuljko, 0-100°C </t>
  </si>
  <si>
    <t>Grelnik za pripravo san. tople vode, vključno:</t>
  </si>
  <si>
    <r>
      <t>Grelnik san. tople vode, izdelan iz jeklene pločevine, antikorozijsko zaščiten znotraj z emajliranjem po DIN4753 in zunaj z epoksi premazom, vključno en cevni toplotni prenosnik (1,76m</t>
    </r>
    <r>
      <rPr>
        <vertAlign val="superscript"/>
        <sz val="10"/>
        <rFont val="Century Gothic"/>
        <family val="2"/>
      </rPr>
      <t>2</t>
    </r>
    <r>
      <rPr>
        <sz val="10"/>
        <rFont val="Century Gothic"/>
        <family val="2"/>
      </rPr>
      <t>), Mg-anoda, potrebni priključki po projektu ter izolacijski plašč iz PU deb. 5cm z polistirolskim zaščitnim plaščem, z atestom za uporabo v prehrani,  
V = 450 l; h/d = 2,07/0,8m; G = (240+450)kg</t>
    </r>
  </si>
  <si>
    <t>dodatni el. grelec 2x2,0kW</t>
  </si>
  <si>
    <t xml:space="preserve">visokotemperaturna toplotna črpalka z vodenim zrakom za ogrevanje san. tople vode prigrajena na grelniku, sestavljena iz kompresorja, VU-uparjalnika ter potrebne opreme za samodejno delovanje, izvedena kot tovarniško sestavljena in preizkušena enota v skupnem ohišju, vključno </t>
  </si>
  <si>
    <r>
      <t>potrebna mikroprocesorska krmilna enota za krmiljenje TČ z možnostjo aktivne protilegionelne zaščite ter regulacije zn. vira toplote /toplovodni grelec/, konst. temperatura san. tople vode T</t>
    </r>
    <r>
      <rPr>
        <vertAlign val="subscript"/>
        <sz val="10"/>
        <rFont val="Century Gothic"/>
        <family val="2"/>
      </rPr>
      <t>T</t>
    </r>
    <r>
      <rPr>
        <sz val="10"/>
        <rFont val="Century Gothic"/>
        <family val="2"/>
      </rPr>
      <t>=60°C (max. 65°C), delovanje med -7° in +40°</t>
    </r>
  </si>
  <si>
    <t xml:space="preserve">3m povezovalni kanali z zunanjo atmosfero (250), vključno potrebno koleno </t>
  </si>
  <si>
    <t>- toplotna moč 3,83kW (COP3,7;A20/W10-W55)</t>
  </si>
  <si>
    <t>- električna priklj. moč (1,46+2x2,0)kW 400V</t>
  </si>
  <si>
    <t>(npr. KRONOTERM tip WP4-LF502/1 E D PV P)</t>
  </si>
  <si>
    <t>Dodatna oprema naprave za pripravo san. tople vode, vključno:</t>
  </si>
  <si>
    <t>3 kos Ms krogelni ventil za pitno vodo z ročico, R ½</t>
  </si>
  <si>
    <t xml:space="preserve">2 kos Ms krogelni ventil za pitno vodo z ročico R 1 </t>
  </si>
  <si>
    <t>1 kos Ms povratni ventil za pitno vodo R ½</t>
  </si>
  <si>
    <t>1 kos Ms povratni ventil za pitno vodo R 1</t>
  </si>
  <si>
    <t>1 kos Ms vzmetni varnostni ventil R ¾</t>
  </si>
  <si>
    <t xml:space="preserve">1 kos cevna naprava za nevtralizacijo vodnega kamna ter zaščito pred korozijo z Zn-anodo 
ter nav. priključkom, izdelana v skladu z 
DVGW 270 (primerno za pitno vodo, mikrobiološko neoporečno), 
(npr. POLAR tip PI18MF ali AQUABION </t>
  </si>
  <si>
    <t>1 kpl membranska raztezna posoda za sanitarno vodo s polnim pretokom po DIN 4807/5 skupaj z nastavitvenim ventilom, V=50L R1
(npr. TA PNEUMATEX Aquapresso ADF)</t>
  </si>
  <si>
    <r>
      <t>1 kos el. obtočna črpalka za san. vodo,  R ½; Q=0,72m</t>
    </r>
    <r>
      <rPr>
        <vertAlign val="superscript"/>
        <sz val="10"/>
        <rFont val="Century Gothic"/>
        <family val="2"/>
      </rPr>
      <t>3</t>
    </r>
    <r>
      <rPr>
        <sz val="10"/>
        <rFont val="Century Gothic"/>
        <family val="2"/>
      </rPr>
      <t>/h; p=0,7mVS; N=3-5W 230V
(npr. WILO, tip STAR Z NOVA C)</t>
    </r>
  </si>
  <si>
    <t>1 kos el. naležni termostat (40-100°C)</t>
  </si>
  <si>
    <t xml:space="preserve">    skupaj</t>
  </si>
  <si>
    <t>Prof. železo za izdelavo podpor, konzol in obešal, vse  poc., vključno vijaki in matice ter zidni vložki (npr. sistem HILTI, SIKLA ali VALRAWEN)</t>
  </si>
  <si>
    <t>Stenska vratca, izdelana iz nerjaveče ali jeklene obarvane pločevine, skupaj s protiokvirjem ter jezično zaporo, dim. 20x20cm</t>
  </si>
  <si>
    <t>.3. ODTOČNA KANALIZACIJA</t>
  </si>
  <si>
    <t>PP odtočne cevi, vključno vsi potrebni fazonski ter čistilni kosi, spoji z mufami, vključno potrebna tesnila in mont. material, položene pod AB-talno ploščo</t>
  </si>
  <si>
    <t xml:space="preserve">   DN 100</t>
  </si>
  <si>
    <t xml:space="preserve">   DN 150</t>
  </si>
  <si>
    <t>primarnih nosilcev iz jeklenih profilov HEA 240, ter sekundarnih nosilcev iz jeklenih profilov IPE 180  v kvaliteti in dimenzijah kot so predvidene v projektu statike z vsem  veznim in spojnim materialom po detajlnem načrtu! Vsi jekleni profili so peskani in antikorozijsko zaščiteni spremazom (prvi antikorozijski premaz mora biti izvršen 4 ure po peskanju) in finalnim premazom mat lakom v barvi, ki jo določi arhitekt!</t>
  </si>
  <si>
    <t>Zavetrovanje se izvede iz jeklenih palic in zateznimi vijaki v ravnini strehe v skladu z načrtom ostrešja.</t>
  </si>
  <si>
    <t>Jeklena strešna konstrukcija ( kolesarnica )</t>
  </si>
  <si>
    <t>Celoten okvir je privarjen  je na sidrne jeklene ploščice sidrane z jeklenimi sidri 4M20 v AB steno. Lokacijo sidranja določi statik!</t>
  </si>
  <si>
    <t>dim. 80x215 cm, obloženih z kvalitetnim laminatom (  npr. "MAX" ), prekriti</t>
  </si>
  <si>
    <t>Dimenzije   (2,00+1,50m) + (2,00+1,00m) + (2,30+1,50m) + (1,00+2,00+1,00m)+ (2,00+1,50+1,50m) in 10 kom vrat</t>
  </si>
  <si>
    <t>Višina spuščanja stropa od nosilne konstrukcije je 70 cm.</t>
  </si>
  <si>
    <t>Montažni spuščeni strop v nadstropju  hall in povezovalni hodniki ( npr. KNAUF tip D 112)</t>
  </si>
  <si>
    <t>OPOMBA : Montažne stropovi po navodilih proizvajalca !</t>
  </si>
  <si>
    <t>obloga s talnimi ploščicami 20x20 cm</t>
  </si>
  <si>
    <t>Keramika položena v sanitarijah in umivalnicah - pritličje</t>
  </si>
  <si>
    <t>Granitogress položen v zunanjih in notranjih prostorih</t>
  </si>
  <si>
    <t>Po barvni shemi ! Enotno do višine 1,60 m !</t>
  </si>
  <si>
    <t xml:space="preserve">Barvo določi projektant ! </t>
  </si>
  <si>
    <t>Odranje</t>
  </si>
  <si>
    <t>-</t>
  </si>
  <si>
    <t xml:space="preserve">Upoštevati je vse zadeve predpisane za varno delo ! </t>
  </si>
  <si>
    <t>V enotnih cenah je potrbno upoštevati tudi</t>
  </si>
  <si>
    <t>postavitev vseh delovnih odrov !</t>
  </si>
  <si>
    <t>Zidarska dela EUR</t>
  </si>
  <si>
    <t>Tesarska dela EUR</t>
  </si>
  <si>
    <t xml:space="preserve">( spuščeni stropovi pritličje in nadstropje - mavčne površine ) </t>
  </si>
  <si>
    <t>Dobava in oplesk instalacijskih vratic v barvi tona okolne stene oz. po</t>
  </si>
  <si>
    <t>Dobava in oplesk kovinskih podbojev z dvakratnim temeljnim premazom ter dvakratnim alkidnim premazom v barvi po navodilih arhitekta!</t>
  </si>
  <si>
    <r>
      <rPr>
        <sz val="8"/>
        <rFont val="Arial"/>
        <family val="2"/>
      </rPr>
      <t>Sodelovanje strokovnjaka za hortikulturo.</t>
    </r>
  </si>
  <si>
    <t xml:space="preserve">toplotni most v konstrukciji. Steklo, ki se vgrajuje je tipa IZO. </t>
  </si>
  <si>
    <t>Zastekljuje se izključno z neoprenskimi ali EPDM tesnili.</t>
  </si>
  <si>
    <t>Okenski elementi odpiranja so skriti v konstrukciji. Prekinjen mora biti</t>
  </si>
  <si>
    <t>IX.</t>
  </si>
  <si>
    <t>XII.</t>
  </si>
  <si>
    <t>Vratno krilo ima vgrajeno okence dim. 10x30 cm iz stekla z zvočno zaščito</t>
  </si>
  <si>
    <t>45 dB.</t>
  </si>
  <si>
    <t>Vratna krila  POZ V2</t>
  </si>
  <si>
    <t>Vratna krila  POZ V3</t>
  </si>
  <si>
    <t xml:space="preserve">vratno krilo, cilindrično ključavnico, kljuko ali ročajem, </t>
  </si>
  <si>
    <t xml:space="preserve">Pomoč pri vgraditvi - montaži razdelilcev. </t>
  </si>
  <si>
    <t>1x varjeni bitumenski trak - npr." Izotekt T4" ali enakovredno, z vsemi</t>
  </si>
  <si>
    <t>Strojne instalacije</t>
  </si>
  <si>
    <t>Elektroinstalacije</t>
  </si>
  <si>
    <t>Kompletna ograja je vroče cinkana.</t>
  </si>
  <si>
    <t>ravni del</t>
  </si>
  <si>
    <t>poševni del</t>
  </si>
  <si>
    <t xml:space="preserve">Izdelava, dobava in montaža nosilne jeklene konstrukcije požarnih </t>
  </si>
  <si>
    <t>Kompletna konstrukcija je vroče cinkana.</t>
  </si>
  <si>
    <t xml:space="preserve">Razdeljena je po vertikalni in horizontalni osi. </t>
  </si>
  <si>
    <t xml:space="preserve">detajle pritrjevanja elementov v nosilno gradbeno konstrukcijo, detajli  </t>
  </si>
  <si>
    <t>morajo biti usklajeni z izvajalcem gradbenih del</t>
  </si>
  <si>
    <t>delavniško dokumentacijo</t>
  </si>
  <si>
    <t>montažno dokumentacijo</t>
  </si>
  <si>
    <t>Sheme elementov in tipične detajle potrjuje projektant objekta. Druga</t>
  </si>
  <si>
    <t>dokumentacija se daje projektantu objekta na vpogled.</t>
  </si>
  <si>
    <t>1.1.2. Druga dokumentacija</t>
  </si>
  <si>
    <t xml:space="preserve">Izvajalcu alu del del je dolžan za vse vgrajene materiale pripraviti </t>
  </si>
  <si>
    <t>ateste, deklaracije in ostalo dokumentacijo, katera potrjuje kvaliteto</t>
  </si>
  <si>
    <t>materiala in tehnične karakteristike.</t>
  </si>
  <si>
    <t>Izvajalec alu del garantira in dokazuje, da vgrajena konstrukcija</t>
  </si>
  <si>
    <t xml:space="preserve">kom </t>
  </si>
  <si>
    <t xml:space="preserve">          </t>
  </si>
  <si>
    <t xml:space="preserve">        </t>
  </si>
  <si>
    <t>RUŠITVENA DELA</t>
  </si>
  <si>
    <t xml:space="preserve">A.  </t>
  </si>
  <si>
    <t>PREDDELA</t>
  </si>
  <si>
    <t xml:space="preserve">B.  </t>
  </si>
  <si>
    <t>ZEMELJSKA DELA - SPODNJI USTROJ</t>
  </si>
  <si>
    <t xml:space="preserve">C.  </t>
  </si>
  <si>
    <t>ZGORNJI USTROJ (ASFALTI)</t>
  </si>
  <si>
    <t xml:space="preserve">D.  </t>
  </si>
  <si>
    <t>ZGORNJI USTROJ (IGRIŠČA)</t>
  </si>
  <si>
    <t xml:space="preserve">E.  </t>
  </si>
  <si>
    <t>ZUNANJA KANALIZACIJA IN ODVODNJAVANJE</t>
  </si>
  <si>
    <t xml:space="preserve">F.  </t>
  </si>
  <si>
    <t>PROMETNA UREDITEV</t>
  </si>
  <si>
    <t xml:space="preserve">G.  </t>
  </si>
  <si>
    <t>OPREMA IN OGRAJA</t>
  </si>
  <si>
    <t xml:space="preserve">H.  </t>
  </si>
  <si>
    <t>ZELENICE IN ZAKLJUČNA DELA</t>
  </si>
  <si>
    <t xml:space="preserve">I.  </t>
  </si>
  <si>
    <t>Skupaj zunanja ureditev:</t>
  </si>
  <si>
    <t>OPOMBA :</t>
  </si>
  <si>
    <t>transportna sredstva in odvoz v deponijo na razdaljo do 10 Km</t>
  </si>
  <si>
    <t>vključno z vsemi stroški na deponiji.</t>
  </si>
  <si>
    <t>Rušitev - odstranitev obstoječega asfalta</t>
  </si>
  <si>
    <t>deb. do 10 cm (na mestu predvidene zelenice in parkirišč)</t>
  </si>
  <si>
    <t>Delna rušitev - odstranitev obstoječega asfalta</t>
  </si>
  <si>
    <t>deb. do 10 cm (prilagoditev obstoječe ploščadi novi višinski ureditve)</t>
  </si>
  <si>
    <t>Rušitev - odstranitev obrobe iz granitnih kock 10/10/10</t>
  </si>
  <si>
    <t>vključno s temeljem</t>
  </si>
  <si>
    <t>Demontaža zaščitne ograje na igrišču za rokomet.</t>
  </si>
  <si>
    <t>Odstranitev obstoječe ograje okoli otroškega igrišča, vključno s kovinskimi vrati,</t>
  </si>
  <si>
    <t>in srebri, višine do 3,00m</t>
  </si>
  <si>
    <t>Odstranitev lesene ograje (ekološki otok), ograja višine 2,00m (na betonskem parapetu)</t>
  </si>
  <si>
    <t>Odstranitev obstoječe ograje različnih višin, okoli funkcionalnega zemljišča</t>
  </si>
  <si>
    <t>vključno z vrati (3 kom), komplet z rušenjem betonskega parapeta in  temeljev.</t>
  </si>
  <si>
    <t>Odstranitev dotrajanih klopi na betonskem podstavku</t>
  </si>
  <si>
    <t xml:space="preserve">Odstranitev drogov za zastave, vključno s temeljem, </t>
  </si>
  <si>
    <t>Odstranitev granitne mulde širine 40cm, deponiranje kock na gradbiščni deponiji</t>
  </si>
  <si>
    <t>z možnostjo kasnejše uporabe.</t>
  </si>
  <si>
    <t>Prestavitev otroških igral, komplet vsa dela</t>
  </si>
  <si>
    <t>(gugalnica, peskovnik, kombinirano igralo)</t>
  </si>
  <si>
    <t>Prestavitev vrtne ute, komplet vsa dela</t>
  </si>
  <si>
    <t>vključno z izvedbo betonske plošče.</t>
  </si>
  <si>
    <t>Prestavitev betonskih korit</t>
  </si>
  <si>
    <t>Odstranitev mivke iz peskovnika, debeline cca 30 cm</t>
  </si>
  <si>
    <t>Rušitev betonske plošče, betonskega parapeta ograje, vključno s stebri in temelji</t>
  </si>
  <si>
    <t>ter vsemi pomožnimi deli (ekološko otok in zidec med pločnikom in obst. objektom).</t>
  </si>
  <si>
    <t>Odstranitev golov za mali nogomet</t>
  </si>
  <si>
    <t>Demontaža orodja za koše na košarkarskem igrišču.</t>
  </si>
  <si>
    <t>Demontaža orodja za mrežo za odbojko.</t>
  </si>
  <si>
    <t>Odstranitev pranih " kulir" plošč ob igrišču</t>
  </si>
  <si>
    <t>Odstranitev travnih plošč (obstoječ dovoz na parkirišča)</t>
  </si>
  <si>
    <t>Odstranitev betonskih stojal za kolesa</t>
  </si>
  <si>
    <t>(možnost kasnejše uporabe)</t>
  </si>
  <si>
    <t xml:space="preserve">Odstranitev obstoječih cestnih požiralnikov </t>
  </si>
  <si>
    <t xml:space="preserve">Odstranitev obstoječe betonske </t>
  </si>
  <si>
    <t>kanalizacije profila do 300mm.</t>
  </si>
  <si>
    <t>Delna odstranitev obstoječe žive meje</t>
  </si>
  <si>
    <t>Posek dreves z ruvanjem panjev</t>
  </si>
  <si>
    <t>in razrezom</t>
  </si>
  <si>
    <t>Posek grmovnic, možna presaditev</t>
  </si>
  <si>
    <t>RUŠITVENA DELA :</t>
  </si>
  <si>
    <r>
      <rPr>
        <sz val="8"/>
        <rFont val="Arial"/>
        <family val="2"/>
      </rPr>
      <t xml:space="preserve">Pri vseh postavkah rušitvenih del je vključeno nakladanje na </t>
    </r>
  </si>
  <si>
    <r>
      <rPr>
        <sz val="12"/>
        <color indexed="8"/>
        <rFont val="Times New Roman"/>
        <family val="1"/>
      </rPr>
      <t>1.</t>
    </r>
  </si>
  <si>
    <t>Izvedba cestne zapore s postavitvijo in</t>
  </si>
  <si>
    <t>odstranitvijo ustrezne prometne signalizacije</t>
  </si>
  <si>
    <t>(zaradi izvedbe cestnega in kanalizacijskega priključka)</t>
  </si>
  <si>
    <t>Zavarovanje gradbišča s postavitvijo ustrezne</t>
  </si>
  <si>
    <t>signalizacije.</t>
  </si>
  <si>
    <t>komunalne in energetske infrastrukture v</t>
  </si>
  <si>
    <t>Zavarovanje in prestavitev potrebnih instalacij obstoječe</t>
  </si>
  <si>
    <t>infrastrukture.</t>
  </si>
  <si>
    <t>Projektantski nadzor.</t>
  </si>
  <si>
    <t xml:space="preserve">ur </t>
  </si>
  <si>
    <t>PREDDELA :</t>
  </si>
  <si>
    <t>Razna nepredvidena preddela.</t>
  </si>
  <si>
    <t>Na rastru 130 mm potekajo sekundarne stojke iz ploščatega profila dimenzije 30/15 mm privarjene pravtako na nosilni kotnik - spodaj in zgornjo povezavo.</t>
  </si>
  <si>
    <t>deb. 30 cm. Planiranje in komprimacija</t>
  </si>
  <si>
    <t>Dobava in strojno vgrajevanje bitudrobira</t>
  </si>
  <si>
    <t>BD 22 v uvaljani deb. 8 cm.</t>
  </si>
  <si>
    <t>Čiščenje površine bitudrobira in pobrizg</t>
  </si>
  <si>
    <t>Doplačilo za napravo opaža za vidne betonske konstrukcije, nove opažne plošče.</t>
  </si>
  <si>
    <t>Naprava in odstranitev opaža požarnih stopnic ( ram stopnic, podestov, stene ) s podporami nad 3 m1.</t>
  </si>
  <si>
    <t>Dobava in montaža OSB plošč debeline 22 mm, kot podlaga kritine strešin strehe telovadnice. Plošče na pero in utor. Plošče se pritrjujejo na leseno podkonstrukcijo - kontra letve z nerjavnim vijačnim materialom; komplet</t>
  </si>
  <si>
    <t>Dobava in montaža letev 5/8 cm, ki se kot "kontra letve" montirajo na rastru 40 cm na obstoječo arm. betonsko strešno konstrukcijo (sekundarne nosilce), kot podkonstrukcija opaža strešin strehe telovadnice. Letve se pritrjujejo na osnovno konstrukcijo z nerjavnim vijačnim materialom; komplet</t>
  </si>
  <si>
    <t xml:space="preserve">Naprava plitve žlote na strehi telovadnice na stiku z novim objektom; komplet z opažem - OSB ploščami in s potrebno leseno podkonstrukcijo, </t>
  </si>
  <si>
    <t>Vezni trakt in povezovalna hodnika:</t>
  </si>
  <si>
    <t>Telovadnica:</t>
  </si>
  <si>
    <t>Dobava in montaža OSB plošč debeline 22 mm, kot opaž strešin, opaž žlot in opaž atik - podloga kritine strešin, žlot in strešnih atik. Plošče na pero in utor. Plošče se pritrjujejo na kovinske podkonstrukcije z nerjavnim vijačnim materialom; komplet za:</t>
  </si>
  <si>
    <t>Opaž strešin veznega trakta in povezovalnih hodnikov</t>
  </si>
  <si>
    <t xml:space="preserve">Opaž žlot in atik, vključno potreben podložni material in lesena podkonstrukcija (pritrjevano na osnovno kovinsko konstrukcijo atike). RŠ opaža do 2,0 m1 </t>
  </si>
  <si>
    <t xml:space="preserve">Kompletna dobava in montaža oziroma obojestransko oblaganje atike halla z lahkimi jeklenimi neizoliranimi trapeznimi ploščam razvite širine do 2.00 m, kot npr. TRIMO TPF 835, pritrjene na nosilno jekleno konstrukcijo, komplet z pokrivno obrobo ter obrobo na stiku s stekleno fasado in vsemi zaključki v skladu z detajlom </t>
  </si>
  <si>
    <t>Dobava in montaža visečih pravokotnih žlebov iz jeklene, pocinkana in prašno barvane pločevine debeline 0,60 mm, komplet s kljukami, čelnimi zaključki ter ptritrdilnim in spojnim materialom</t>
  </si>
  <si>
    <t>Dobava in montaža pravokotnih odtočnih cevi iz jeklene, pocinkane in prašno barvane pločevine debeline 0,60 mm, komplet z nosilci sidranimi v AB, komplet s ptritrdilnim in spojnim materialom</t>
  </si>
  <si>
    <t>Dobava in montaža pokrivnih obrob AB atike iz jeklene, pocinkane in prašno barvane pločevine debeline 0,60 mm, razvite širine do ca 80 cm, komplet s sidri sidranimi v AB, komplet s pritrdilnim in spojnim materialom</t>
  </si>
  <si>
    <t>Dobava in montaža vogalnih in pokrivnih vertikalnih obrob fasade na stikih Demit - steklena fasada in ostalih stikih,  iz jeklene, pocinkane in prašno barvane pločevine debeline 0,60 mm, razvite širine 50 cm, komplet s sidri sidranimi v AB, komplet s pritrdilnim in spojnim materialom</t>
  </si>
  <si>
    <t>Dobava in montaža obloge jeklene atike na telovadnici iz jeklene, pocinkane in prašno barvane pločevine debeline 0,60 mm, razvite širine 250 cm obojestransko, komplet s sidri sidranimi v jekleno konstr., komplet s pritrdilnim in spojnim materialom. Barvo pločecine določi arhitekt!</t>
  </si>
  <si>
    <t>Kompletna dobava in pokrivanje strehe kolesarnice iz  jeklene, pocinkane in prašno barvane trapezne pločevine debeline 0, 60 mm kot npr. TRIMOVAL, vključno s potrebnimi zidnimi obrobami ( iz treh strani ); komplet za streho površine ca 21 m2</t>
  </si>
  <si>
    <t>1.1</t>
  </si>
  <si>
    <t>1.2</t>
  </si>
  <si>
    <t>1.3</t>
  </si>
  <si>
    <t>1.4</t>
  </si>
  <si>
    <t>Dobava in montaža odkapne pločevine RŠ do 20 cm iz jeklene, pocinkana in prašno barvane pločevine debeline 0,60 mm, komplet</t>
  </si>
  <si>
    <t>1.5</t>
  </si>
  <si>
    <t>Dobava in polaganje podložnega sloja kritine npr. POLITLAK PES-T 300</t>
  </si>
  <si>
    <t>Dobava in montaža strešne kritine, kot npr. po sistemu BAUDER , visokopolimerni tesnilni trak FPO bauder thermoplan T 20, dvojno stabiliziran, mehansko pritrjen v podlago (sistem pritrjevanja po EuroCode 1), zvezno robno fiksiranje tesnilne folije z robnimi ojačitvenimi profili in varnostnim rebrom
Način polaganja in pritrjevanja po navodilih tehnologa proizvajalca-dobavitelja kritine !</t>
  </si>
  <si>
    <t xml:space="preserve">Dobava in montaža tipskih, linijskih nerjavnih snegobranovpo sistemu BAUDER za kritine iz strešnih izolacijskih trakov; komplet </t>
  </si>
  <si>
    <t>Dobava in montaža stenskih obrob RŠ do 40 cm iz jeklene, pocinkana in prašno barvane pločevine debeline 0,60 mm, komplet s kitanjem stika s fasado</t>
  </si>
  <si>
    <t>podstavek klimata-obroba nogic iz kritine, rš ca 30 cm</t>
  </si>
  <si>
    <t>obroba prehoda cevi fi do 30 cm skozi streho pri klimatu iz kritine, rš ca 30 cm</t>
  </si>
  <si>
    <t>1.6</t>
  </si>
  <si>
    <t>V elementu so vgrajena enokrilna okna vel. 150x94 cm ( 2x ) z avtomatskim odpiranjem na ventus - po študiji požarnega varstva, vključno potrebni električni pogoni !</t>
  </si>
  <si>
    <t xml:space="preserve">Ročaj ter spodnje in gornjo vodilo sta iz cevi 2", vmesne vertikale pa iz cevi 6/4" v razmaku osno 130 mm. </t>
  </si>
  <si>
    <t>višine 110 cm izdelane iz nosilnih stojk ploščatega železa dim. 15/60 cm v razmaku 70 cm v poševnem delu in v razmaku 90 cm v ravnem delu.</t>
  </si>
  <si>
    <t>Izdelava, dobava in montaža kovinske ograje zunanjih požarnih stopnic višine 110 cm izdelane iz nosilnih stojk ploščatega železa dim. 15/60 cm v razmaku 70 cm v poševnem delu in v razmaku 90 cm v ravnem delu.</t>
  </si>
  <si>
    <t>Dobava in montaža kovinskih vratnih podbojev z utorom za krilo globine 43 mm, vključno z dobavo in vgraditvijo gumijastih tesnil ob montaži vratnih kril.</t>
  </si>
  <si>
    <t xml:space="preserve">Vrata - generalni ključ po načrtu investitorja, usklajeno z dobaviteljem. </t>
  </si>
  <si>
    <t>Izdelava, dobava in kompletna montaža  konstrukcije podesta klimata izdelanega  iz jeklenih profilov HOP 80/80/5 mm, servisnega podesta  in ograje,  tlorisne velikosti podesta 7,00 x 2,50 m, ograja je višine 1,0 m; v kvaliteti in dimenzijah kot so predvidene v projektu statike z vsem  veznim in spojnim materialom po detajlnem načrtu izvajalca del! Vsi jekleni profili so antikorozijsko zaščiteni - vroče cinkani.</t>
  </si>
  <si>
    <t>Podest se montira na sekundarno strešno konstrukcijo; delavniški načrt potrdi projektant statik; komplet</t>
  </si>
  <si>
    <t>Izdelava, dobava in kompletna montaža  konstrukcije okvirja izdelanega  iz jeklenih profilov HOP 80/80/4 mm,  v kvaliteti in dimenzijah kot so predvidene v projektu statike z vsem  veznim in spojnim materialom po detajlnem načrtu! Vsi jekleni profili so peskani in antikorozijsko zaščiteni s premazom (prvi antikorozijski premaz mora biti izvršen 4 ure po peskanju) in finalnim premazom mat lakom v barvi, ki jo določi arhitekt!</t>
  </si>
  <si>
    <t>Izdelava, dobava in kompletna montaža  konstrukcije okvirja izdelanega  iz jeklenih profilov HOP 110/110/5 mm in vertikalno na 300 mm,  v kvaliteti in dimenzijah kot so predvidene v projektu statike z vsem  veznim in spojnim materialom po detajlnem načrtu! Vsi jekleni profili so peskani in antikorozijsko zaščiteni s premazom (prvi antikorozijski premaz mora biti izvršen 4 ure po peskanju) in finalnim premazom mat lakom v barvi, ki jo določi arhitekt!</t>
  </si>
  <si>
    <t>Mavčnokartonska dela :</t>
  </si>
  <si>
    <t>Izdelava, dobava in montaža pregradnih sten na dvojni  kovinski podkonstrukciji d= 50+50 mm iz pocinkanih pločevinastih profilov, pritrjenih v tla in strop, obojestranska dvoslojna obloga z vodoodpornimi  mavčnimi ploščami d=12,5 mm in s izolacijskim slojem iz vezane mineralne volne med profili deb. 5 cm.</t>
  </si>
  <si>
    <t>Izdelava, dobava in montaža obešenega vodoravnega stropa, dvonivojska podkonstrukcija (KP) iz stropnih C profilov, enoslojna obloga iz mavčnih plošč debeline 12,5 mm.</t>
  </si>
  <si>
    <t xml:space="preserve">Drsni stik med stropom in pregradno steno pri pričakovanem upogibu stropne konstrukcije od 1-3 cm. Izdelano po navodilih in detajlu proizvajalca ! </t>
  </si>
  <si>
    <t>Razna dela:</t>
  </si>
  <si>
    <t>Celoten okvir je privarjen  je na sidrne jeklene ploščice sidrane z jeklenimi sidri 4M20 v AB nosilec telovadnice. Lokacijo sidranja določi statik!</t>
  </si>
  <si>
    <t xml:space="preserve">Kovinska konstrukcija ( vetrolov) </t>
  </si>
  <si>
    <t>Kovinska konstrukcija ( atika obstoječe telovadnice )</t>
  </si>
  <si>
    <t>Kovinska konstrukcija ( atika hall )</t>
  </si>
  <si>
    <t>DN 50</t>
  </si>
  <si>
    <t>DN 25</t>
  </si>
  <si>
    <t>DN 15</t>
  </si>
  <si>
    <t>A.</t>
  </si>
  <si>
    <t>B.</t>
  </si>
  <si>
    <t>Transportni in splošni stroški</t>
  </si>
  <si>
    <t>Dobava in montaža stenske obloge v telovadnici  izdelane iz furnirane vlaknaste plošče z melaminsko površino, zgoraj brazdane, spodaj povrtane, brazde širine 3 mm/15 mm, debelina plošče 30 mm, velikost povrtanih lukenj 10 mm, kot npr. topakustik 13/3 mm 12% perforacije (npr. proizvajalec Patt). Plošče so 20 mm odmaknjene od stene s tekstilno črno (protiprašno ) oblogo.</t>
  </si>
  <si>
    <t>Barvo določi arhitekt.</t>
  </si>
  <si>
    <t>Komplet s podkonstrukcijo, vogalnimi zaključki, zaključki oken in vrat.</t>
  </si>
  <si>
    <t>za Alu okno     POZ O7</t>
  </si>
  <si>
    <t>dimenzije 260x100 cm</t>
  </si>
  <si>
    <t>za Alu okno     POZ O8</t>
  </si>
  <si>
    <t>dimenzije 100X100 cm</t>
  </si>
  <si>
    <t>za Alu okno     POZ O9</t>
  </si>
  <si>
    <t>dimenzije 210X100 cm</t>
  </si>
  <si>
    <t xml:space="preserve">Zahtevan proizvod: Schüco FWS 50
Enakovredni ponujeni proizvod:__________________ 
Samonosilna, toplotno izolirana fasadna konstrukcija iz stebrov in prečk. Vidna širina stebrov in prečk znaša 50 mm.
Osnovni profili pravokotne oblike, globina po statičnih zahtevah - vertikale od 50 do 250 mm, horizontale od 6 do 255 mm. Posebna izvedba profilov za elemente, kjer je potreben razvod kablov po konstrukciji s kanalom na notranji strani za razvod instalacij - E profili; globina E vertikal 105 in 125 mm, globina E horizontal 110 in 130 mm; za ostale globine je na voljo poseben adaprer profil za razvod kablov, ki se ga dodatno montira na notranji strani konstrukcije. Na voljo so sistemski alu in jekleni vstavni profili za povečanje vzrajnostnega momenta profilov. Na voljo tudi 'S Line' oblika profilov - osnovni profili T ali I oblike, izgled jeklenih profilov (S ... Steel Line), globina po statičnih zahtevah - vertikale T oblike od 85 do 175mm, vertikale I oblike od 85 do 250mm, horizontale od 55 do 130mm.
Oblika in globina pokrivnih profilov po katalogu. Sistemski PVC adapter profili za izvedbo priključkov na ostale gradbene konstrukcije.
        </t>
  </si>
  <si>
    <t>Toplotna izolativnost fasade glede na tip vgrajenega stekla:</t>
  </si>
  <si>
    <r>
      <t>Troslojno steklo U</t>
    </r>
    <r>
      <rPr>
        <vertAlign val="subscript"/>
        <sz val="8"/>
        <color indexed="8"/>
        <rFont val="Arial"/>
        <family val="2"/>
      </rPr>
      <t>g</t>
    </r>
    <r>
      <rPr>
        <sz val="8"/>
        <rFont val="Arial"/>
        <family val="2"/>
      </rPr>
      <t xml:space="preserve"> = 0,7 W/m</t>
    </r>
    <r>
      <rPr>
        <vertAlign val="superscript"/>
        <sz val="8"/>
        <color indexed="8"/>
        <rFont val="Arial"/>
        <family val="2"/>
      </rPr>
      <t>2</t>
    </r>
    <r>
      <rPr>
        <sz val="8"/>
        <rFont val="Arial"/>
        <family val="2"/>
      </rPr>
      <t xml:space="preserve">K, Stopsol Supersilver </t>
    </r>
  </si>
  <si>
    <t xml:space="preserve">Skupna toplotna prevodnost fasade Ucw ≤ 1,0 W/m2K. </t>
  </si>
  <si>
    <t>Upoštevati vse potrebne zaporne, tesnilne in zaključne elemente. Upoštevati tudi vso potrebno pod konstrukcijo in sidrne elemente.</t>
  </si>
  <si>
    <t>Barva konstrukcije RAL ___ po izbiri projektanta.</t>
  </si>
  <si>
    <t xml:space="preserve">Zahtevan proizvod: SCHÜCO ADS 75 HD.HI
Enakovredni ponujeni proizvod:__________________                                                                                                                                                                                                                                              Visoko toplotno izolirani sistem za vrata s 75 mm osnovne gradbene globine za navznoter in navzven  odpirajoča enokrilna in dvokrilna vrata, zunaj in znotraj je konstrukcija površinsko poravnana (podboj in krilo), po izbiri pa je lahko krilo pri navznoter odpirajočih vratih na notranji strani tudi 10 mm zamaknjeno nad okvir. Sistem je prirejen za vstavljanje polnitev, ki prekrivajo krilo. Sistem je namenjen tudi integraciji stranskih svetlob in nadsvetlob ter integriranju v Schüco fasadne sisteme. Konstrukcija za vrata je zunaj in znotraj površinsko poravnana – na obeh straneh se v običajni izvedbi sistema pojavi 5 mm neprekinjena senčna fuga, pri dvokrilnih paničnih vratih pa je ta fuga  široka 11 mm.
</t>
  </si>
  <si>
    <t xml:space="preserve">po projektu (naklonski betoni - rampe, stopnice)  </t>
  </si>
  <si>
    <t xml:space="preserve">Naprava in odstranitev opaža temeljnih gred - zidov. </t>
  </si>
  <si>
    <t>a.b. venca - atike višine 88 - 222 cm</t>
  </si>
  <si>
    <t>Naprava in odstranitev opaža vidnih AB stebrov pravokotne oblike v pritličju in nadstropju, vključno z vogalno zaključno letvico</t>
  </si>
  <si>
    <t>Stebri preseka 40/40 cm</t>
  </si>
  <si>
    <t>Izdelava in odstranitev opaža vertikalnih zidnih vezi, komplet s vsemi deli in prenosi</t>
  </si>
  <si>
    <t>Izdelava in odstranitev opaža horizontalnih zidnih vezi, komplet s vsemi deli in prenosi</t>
  </si>
  <si>
    <t xml:space="preserve">Dobava in betoniranje AB vertikalnih vezi, preseka do 0,12 m3/m1 z betonom C 25/30 (MB 30).        </t>
  </si>
  <si>
    <t>Dobava in vgraditev tipskih kovinskih profilov na vogalih</t>
  </si>
  <si>
    <t>obvezno preveriti na objektu !</t>
  </si>
  <si>
    <t>OPOMBA : V primeru neravno pozidanih sten jih je</t>
  </si>
  <si>
    <t>potrebno izravnati !</t>
  </si>
  <si>
    <t>Izdelava, dobava in montaža pločevinastih zunanjih okenskih</t>
  </si>
  <si>
    <t>polic, komplet z vsemi (tudi kitanje stika z oknom in špaleto)</t>
  </si>
  <si>
    <t>V ceno je zajeti tudi vogalnike in zaključne elemente</t>
  </si>
  <si>
    <t>Slikanje s kvalitetno barvo- Pralna disperzijska barva ( 2x )</t>
  </si>
  <si>
    <t>(ometane stropne površine v učilnicah in kabinetih)</t>
  </si>
  <si>
    <t xml:space="preserve">Naprava grobega in finega ometa betonskih stropov, s predhodnim </t>
  </si>
  <si>
    <t xml:space="preserve">ometanih stropov, vključno z vsemi dodatnimi deli in prenosi. </t>
  </si>
  <si>
    <t>33.</t>
  </si>
  <si>
    <t>m1</t>
  </si>
  <si>
    <t>( pri statičnem pritisku, pri veternem udaru- tlak in srk )…</t>
  </si>
  <si>
    <t>vse po DIN I8 055, DIN EN 42, DIN EN 86 in DIN EN 77.</t>
  </si>
  <si>
    <t>Sanitarna oprema</t>
  </si>
  <si>
    <t>Rušenje obstoječih betonskih temeljev prizidka k telovadnici ter povezovalnega hodnika z odvozom ruševin na deponijo</t>
  </si>
  <si>
    <t>Odstranitev finalne talne PVC obloge z odvozom na gr.depo</t>
  </si>
  <si>
    <t>Rušenje obstoječega tlaka v prizidku telovadnice in hodnika, v sestavi estriha 8cm, PE folije, toplotne izolacije 8 cm in hidroizolacije z ločevanjem ruševin in odvozom na gr.depo</t>
  </si>
  <si>
    <t>SKUPAJ</t>
  </si>
  <si>
    <t>na atmosferilije. Pri izvajanju alu konstrukcije je obvezen prekinjen</t>
  </si>
  <si>
    <t>Odstranitev talnih keramičnih ploščic z odvozom na gr.depo</t>
  </si>
  <si>
    <t>Vključno z vsemi dodatnimi deli in prenosi.</t>
  </si>
  <si>
    <t>Z vsemi dodatnimi deli in prenosi.</t>
  </si>
  <si>
    <t xml:space="preserve">Opomba : Upoštevati je vse zadeve predpisane za varno delo ! </t>
  </si>
  <si>
    <t>c./</t>
  </si>
  <si>
    <t>d./</t>
  </si>
  <si>
    <t xml:space="preserve">Po navodilih in detajlih proizvajalca ! </t>
  </si>
  <si>
    <t>Dogovoriti z investitorjem glede električnega pogona !</t>
  </si>
  <si>
    <t>OPOMBA : Razglasna deska - pano ni predmet popisa !</t>
  </si>
  <si>
    <t xml:space="preserve">Držalo iz masivne parjene bukovine FI 40 mm. </t>
  </si>
  <si>
    <t xml:space="preserve">preveriti vse količine, dimenzije, odprtine in dogovoriti tolerance. </t>
  </si>
  <si>
    <t>Vse mere iz shem se preverjajo na licu mesta.</t>
  </si>
  <si>
    <t>Izvajallec alu del mora pred začetkom del pripraviti naslednjo tehnično</t>
  </si>
  <si>
    <t>dokumentacijo :</t>
  </si>
  <si>
    <t xml:space="preserve">Dobava in betoniranje podbetonov, pod tlaki v pritličju, z betonom  C 12/15  (MB 15), debeline 8 cm </t>
  </si>
  <si>
    <t>Dobava in betoniranje podbetonov, pod stopnicami, z betonom C 20/25 ( MB 25).</t>
  </si>
  <si>
    <t xml:space="preserve">preseka 0,30 m3/m1, višine 40 cm, z betonom C 20/25 ( MB 25).  </t>
  </si>
  <si>
    <t xml:space="preserve">Dobava in betoniranje armiranih temeljnih gred - od pete do hidroizolacije,  preseka do 0,12 m3/m1,vel. 20-30/40-140 cm, z betonom C 25/30 (MB 30).   </t>
  </si>
  <si>
    <t>sheme elementov v merilu 1:10 s točnimi izvajalskimi dimenzijami</t>
  </si>
  <si>
    <t xml:space="preserve">tehnične izračune nosilnosti posameznih elementov konstrukcije </t>
  </si>
  <si>
    <t>DIN 4113 alu konstrukcija pod norm. obremenitvami</t>
  </si>
  <si>
    <t>DIN 16932 polysobutifen trakovi za tesnenje v gradbeništvu</t>
  </si>
  <si>
    <t>DIN 17611 anodna oksidacija alu konstrukcij min. deb. 10 mikronov</t>
  </si>
  <si>
    <t>DIN 17615 precizni profili iz alu legur tipa AIMgSi 0,5</t>
  </si>
  <si>
    <t>DIN 18000 modularnost v gradbeništvu</t>
  </si>
  <si>
    <t>DIN 18055 okna, zapiranje, tesnenje, konstr. fuge</t>
  </si>
  <si>
    <t>DIN 18056 okenski zidovi, mere in vgraditev</t>
  </si>
  <si>
    <t>DIN 18195 tesnenje v gradbeništvu</t>
  </si>
  <si>
    <t>DIN 18201 tolerance v visokogradnji</t>
  </si>
  <si>
    <t xml:space="preserve">DIN 18203 tolerance v visokogradnji, beton, prednapeti beton, armirani </t>
  </si>
  <si>
    <t>beton</t>
  </si>
  <si>
    <t>DIN 18335 dela iz jekla</t>
  </si>
  <si>
    <t>DIN 18357 okovje v konstrukcijah</t>
  </si>
  <si>
    <t>DIN 18360 dela s kovinami, ključavničarska dela</t>
  </si>
  <si>
    <t>DIN 18361 steklarska dela</t>
  </si>
  <si>
    <r>
      <rPr>
        <sz val="8"/>
        <rFont val="Arial"/>
        <family val="2"/>
      </rPr>
      <t>Razna nepredvidena dela odvodnjavanja.</t>
    </r>
  </si>
  <si>
    <r>
      <rPr>
        <sz val="8"/>
        <color indexed="8"/>
        <rFont val="Arial"/>
        <family val="2"/>
      </rPr>
      <t>Izvedba preizkusa vodotesnosti po SIST EN 1610.</t>
    </r>
  </si>
  <si>
    <r>
      <rPr>
        <sz val="8"/>
        <color indexed="8"/>
        <rFont val="Arial"/>
        <family val="2"/>
      </rPr>
      <t>Prilagoditev obstoječih pokrovov jaškov na novo niveleto</t>
    </r>
  </si>
  <si>
    <r>
      <rPr>
        <sz val="8"/>
        <color indexed="8"/>
        <rFont val="Arial"/>
        <family val="2"/>
      </rPr>
      <t>Zasip je potrebno vršiti v plasteh in komprimirati.</t>
    </r>
  </si>
  <si>
    <r>
      <rPr>
        <sz val="8"/>
        <color indexed="8"/>
        <rFont val="Arial"/>
        <family val="2"/>
      </rPr>
      <t>Do 30 cm nad temenom cevi.  Zasipni material mora</t>
    </r>
  </si>
  <si>
    <r>
      <rPr>
        <sz val="8"/>
        <color indexed="8"/>
        <rFont val="Arial"/>
        <family val="2"/>
      </rPr>
      <t>posamezna zrna ne smejo presegati fi 30 mm.</t>
    </r>
  </si>
  <si>
    <t>Dobava betona MB 20 in izvedba kompletnega obbetona cevi na globini</t>
  </si>
  <si>
    <r>
      <rPr>
        <sz val="8"/>
        <color indexed="8"/>
        <rFont val="Arial"/>
        <family val="2"/>
      </rPr>
      <t>frakcioniranim gramoznim nasutjem,</t>
    </r>
  </si>
  <si>
    <t>(varianta: tipski PE peskolovilec)</t>
  </si>
  <si>
    <r>
      <rPr>
        <sz val="8"/>
        <color indexed="8"/>
        <rFont val="Arial"/>
        <family val="2"/>
      </rPr>
      <t>odtokov, izdelanih iz BC fi 300,</t>
    </r>
  </si>
  <si>
    <r>
      <rPr>
        <sz val="8"/>
        <color indexed="8"/>
        <rFont val="Arial"/>
        <family val="2"/>
      </rPr>
      <t>Izvedba kompletnih peskolovilcev strešnih</t>
    </r>
  </si>
  <si>
    <r>
      <rPr>
        <sz val="8"/>
        <color indexed="8"/>
        <rFont val="Arial"/>
        <family val="2"/>
      </rPr>
      <t>mineralnih olj z integriranim vsedalnikom nečistoč.</t>
    </r>
  </si>
  <si>
    <r>
      <rPr>
        <sz val="8"/>
        <color indexed="8"/>
        <rFont val="Arial"/>
        <family val="2"/>
      </rPr>
      <t>Vključno z LŽ pokrovi. Predviden je koalescentni separator</t>
    </r>
  </si>
  <si>
    <t>Oljni separator je tipski, betonski, vodotesen.</t>
  </si>
  <si>
    <t>Dobava in vgrajevanje tipskih lovilcev olja Qr=10 l/s</t>
  </si>
  <si>
    <t>vodotesnih revizijskih jaškov fi 400 mm,</t>
  </si>
  <si>
    <t>razreda obremenitve 150 KN. (ob pitnikih)</t>
  </si>
  <si>
    <r>
      <rPr>
        <sz val="8"/>
        <color indexed="8"/>
        <rFont val="Arial"/>
        <family val="2"/>
      </rPr>
      <t xml:space="preserve">izd. iz BC fi 400 mm, </t>
    </r>
  </si>
  <si>
    <t>vodotesnih revizijskih jaškov fi 1000 mm,</t>
  </si>
  <si>
    <r>
      <rPr>
        <sz val="8"/>
        <color indexed="8"/>
        <rFont val="Arial"/>
        <family val="2"/>
      </rPr>
      <t>vodotesnih revizijskih jaškov fi 800 mm,</t>
    </r>
  </si>
  <si>
    <t xml:space="preserve">vključno z dobavo in vgrajevanjem frakcioniranega gramoza. </t>
  </si>
  <si>
    <r>
      <rPr>
        <sz val="8"/>
        <rFont val="Arial"/>
        <family val="2"/>
      </rPr>
      <t>Izkop in naprava kompletne drenaže iz drenažne cevi fi 150 mm</t>
    </r>
  </si>
  <si>
    <r>
      <rPr>
        <sz val="8"/>
        <color indexed="8"/>
        <rFont val="Arial"/>
        <family val="2"/>
      </rPr>
      <t>b) fi 200</t>
    </r>
  </si>
  <si>
    <r>
      <t>mora znašati 120</t>
    </r>
    <r>
      <rPr>
        <sz val="8"/>
        <color indexed="8"/>
        <rFont val="Arial"/>
        <family val="0"/>
      </rPr>
      <t>ْ</t>
    </r>
  </si>
  <si>
    <r>
      <rPr>
        <sz val="8"/>
        <rFont val="Arial"/>
        <family val="2"/>
      </rPr>
      <t>(pod peto cevi) Kot naleganja cevi na ležišče</t>
    </r>
  </si>
  <si>
    <r>
      <rPr>
        <sz val="8"/>
        <color indexed="8"/>
        <rFont val="Arial"/>
        <family val="2"/>
      </rPr>
      <t>Planiranje in komprimirnje dna jarka do</t>
    </r>
  </si>
  <si>
    <r>
      <rPr>
        <sz val="8"/>
        <rFont val="Arial"/>
        <family val="2"/>
      </rPr>
      <t>a) fi 50 (pitniki)</t>
    </r>
  </si>
  <si>
    <r>
      <rPr>
        <sz val="8"/>
        <color indexed="8"/>
        <rFont val="Arial"/>
        <family val="2"/>
      </rPr>
      <t>povpr. globina</t>
    </r>
  </si>
  <si>
    <r>
      <rPr>
        <sz val="8"/>
        <color indexed="8"/>
        <rFont val="Arial"/>
        <family val="2"/>
      </rPr>
      <t>z odmetom ob jarku. Naklon sten izkopa prilagoditi</t>
    </r>
  </si>
  <si>
    <r>
      <rPr>
        <sz val="8"/>
        <color indexed="8"/>
        <rFont val="Arial"/>
        <family val="2"/>
      </rPr>
      <t>Zakoličba trase kanalov.</t>
    </r>
  </si>
  <si>
    <t>Pleskanje talnih označb na vozišču.</t>
  </si>
  <si>
    <t>a) Označba parkirnih mest, bela, š=0,10</t>
  </si>
  <si>
    <t>b) Standardni simbol za invalida, rumena</t>
  </si>
  <si>
    <t>d) Prehodi za pešce, bela</t>
  </si>
  <si>
    <t>Dobava in montaža prometnega znaka</t>
  </si>
  <si>
    <t>vključno s stebričkom in temeljem.</t>
  </si>
  <si>
    <t>a) Znak II-2</t>
  </si>
  <si>
    <t>b) Znak IV-10</t>
  </si>
  <si>
    <t>c) Znak III-35</t>
  </si>
  <si>
    <t>Razna nepredvidena dela prometne ureditve.</t>
  </si>
  <si>
    <t>PROMETNA UREDITEV :</t>
  </si>
  <si>
    <t>Dobava in postavitev igral, sestavljenih iz impregniranega lesa macesna.</t>
  </si>
  <si>
    <t xml:space="preserve">Povezava posameznih delov med seboj je iz nerjaveče kovine. Vrvi za plezalno mrežo </t>
  </si>
  <si>
    <t xml:space="preserve">in plezalno vrv so mešanica naravnih in umetnih vlaken. </t>
  </si>
  <si>
    <t>a. Kombinirano igralo</t>
  </si>
  <si>
    <t>d. Vrteče bruno</t>
  </si>
  <si>
    <t>e. Vrbova hišica</t>
  </si>
  <si>
    <t>Dobava in montaža košev za odpadke,</t>
  </si>
  <si>
    <t xml:space="preserve">Telo koša je izdelano iz armiranega betona, obdelanega kot </t>
  </si>
  <si>
    <t>pobarvan z elektrostatično barvo.</t>
  </si>
  <si>
    <t>višine 75 cm, in širine 100cm</t>
  </si>
  <si>
    <t>Dobava in montaža klopi brez naslona iz AB podstavkov, fino obdelanih</t>
  </si>
  <si>
    <t>kot prani beton. Kovinski deli so pocinkani, leseni del sedala je iz lesa iglavcev.</t>
  </si>
  <si>
    <t>Dimenzije: 190 x 45 x 45 cm</t>
  </si>
  <si>
    <t>komplet z izkopom in napravo temelja (opaž, beton, armatura).</t>
  </si>
  <si>
    <t xml:space="preserve">Dobava in montaža tipske kovinske ograje </t>
  </si>
  <si>
    <t>H=2,00m</t>
  </si>
  <si>
    <t>Dobava in montaža enokrilnih vrat,</t>
  </si>
  <si>
    <t>v ograji iz post. 7</t>
  </si>
  <si>
    <t>vključno z izvedbo točkovnih temeljev</t>
  </si>
  <si>
    <t>za stebre, komplet vsa dela (opaž, beton, armatura).</t>
  </si>
  <si>
    <t>š=1,00m</t>
  </si>
  <si>
    <t>v ograji iz post. 6</t>
  </si>
  <si>
    <t>š=1,00m, h=2,10m</t>
  </si>
  <si>
    <t xml:space="preserve">Dobava in montaža drsnih vrat, v ograji iz post. 8 </t>
  </si>
  <si>
    <t>vključno z izvedbo temeljev</t>
  </si>
  <si>
    <t>komplet vsa dela (opaž, beton, armatura).</t>
  </si>
  <si>
    <t>a) š=6,00m</t>
  </si>
  <si>
    <t>b) š=5,00m</t>
  </si>
  <si>
    <t>b) š=3,00m</t>
  </si>
  <si>
    <t>Dobava in polaganje talnih označb na športnih igriščih.</t>
  </si>
  <si>
    <t>Dobava in polaganje talnih označb na atletskih</t>
  </si>
  <si>
    <t>površinah.</t>
  </si>
  <si>
    <t>Dobava in montaža kompletne opreme za</t>
  </si>
  <si>
    <t>košarko.</t>
  </si>
  <si>
    <t>-  koš z ogrodjem, tablo, obročem in mrežico.</t>
  </si>
  <si>
    <t xml:space="preserve"> - mini koš z ogrodjem, tablo, obročem in mrežico.</t>
  </si>
  <si>
    <t>rokomet.</t>
  </si>
  <si>
    <t>-  vrata z mrežo</t>
  </si>
  <si>
    <t>odbojko.</t>
  </si>
  <si>
    <t>-  mreža z nosilnima stebroma.</t>
  </si>
  <si>
    <t>Dobava in montaža tipske odrivne deske</t>
  </si>
  <si>
    <t>(skok v daljino)</t>
  </si>
  <si>
    <t>H=6,00, l=25m, komplet vsa dela</t>
  </si>
  <si>
    <t>Dobava in vgrajevanje mehke obloge pri izteku tekaške proge</t>
  </si>
  <si>
    <t>H=2,00, l=7m, komplet vsa dela</t>
  </si>
  <si>
    <t>Dobava in montaža drogov za zastave, komplet s temeljem</t>
  </si>
  <si>
    <t>Dobava in montaža pokrova za jamo z mivko pri skoku v daljino, komplet vsa dela</t>
  </si>
  <si>
    <t>Razna nepredvidena dela pri opremi in ograji.</t>
  </si>
  <si>
    <t>OPREMA IN OGRAJA :</t>
  </si>
  <si>
    <t>b. Gugalnica</t>
  </si>
  <si>
    <t>c. Peskovnik (vključno z pokrovom)</t>
  </si>
  <si>
    <t>Dimenzije: H=95cm, fi 39cm, volumen 50 l, teža 90kg</t>
  </si>
  <si>
    <t xml:space="preserve">Impulzna pipa je iz kromiranega mesinga. </t>
  </si>
  <si>
    <t>Dimenzije: H=96cm, fi 55cm</t>
  </si>
  <si>
    <r>
      <rPr>
        <sz val="8"/>
        <rFont val="Arial"/>
        <family val="2"/>
      </rPr>
      <t>Dobava in montaža stojal za kolesa, obrnjen U-profil, iz jeklene cevi  fi 160</t>
    </r>
  </si>
  <si>
    <r>
      <rPr>
        <sz val="8"/>
        <color indexed="8"/>
        <rFont val="Arial"/>
        <family val="2"/>
      </rPr>
      <t>Dobava in vgrajevanje zaščitne naylon mreže za rokometnimi goli</t>
    </r>
  </si>
  <si>
    <t>Odvoz odvečnega humusa</t>
  </si>
  <si>
    <t>Dobava in zasaditev grmovnic</t>
  </si>
  <si>
    <t>Cotoneaster dammeri</t>
  </si>
  <si>
    <t>Dobava in zasaditev drevesnih sadik</t>
  </si>
  <si>
    <t>Robinia pseudacacia</t>
  </si>
  <si>
    <t>Planiranje površin zelenic in dvakratna</t>
  </si>
  <si>
    <t>setev travnega semena.</t>
  </si>
  <si>
    <t>ocena</t>
  </si>
  <si>
    <t>Čiščenje površin po končanih delih.</t>
  </si>
  <si>
    <t>Razna nepredvidena dela ureditve.</t>
  </si>
  <si>
    <t>ZELENICE IN ZAKLJUČNA DELA :</t>
  </si>
  <si>
    <t>humusom v deb. 20 cm.</t>
  </si>
  <si>
    <t>Juniperus sabina</t>
  </si>
  <si>
    <r>
      <rPr>
        <sz val="8"/>
        <rFont val="Arial"/>
        <family val="2"/>
      </rPr>
      <t>Humusiranje zelenih površin s predhodno odrinjenim</t>
    </r>
  </si>
  <si>
    <t>Forsythia intermedia</t>
  </si>
  <si>
    <t>Spiraea vanhouttei</t>
  </si>
  <si>
    <t>Syringa patula</t>
  </si>
  <si>
    <t>Acer platanoides</t>
  </si>
  <si>
    <t xml:space="preserve">Betula pendula </t>
  </si>
  <si>
    <t>SKUPAJ OPREMA IN OGRAJA :</t>
  </si>
  <si>
    <t>SKUPAJ ZELENICE IN ZAKLJUČNA DELA :</t>
  </si>
  <si>
    <r>
      <rPr>
        <sz val="8"/>
        <rFont val="Arial"/>
        <family val="2"/>
      </rPr>
      <t>Površina je štokana ali peskana. Odtočna posoda je iz polirane nerjaveče pločevine.</t>
    </r>
  </si>
  <si>
    <r>
      <rPr>
        <sz val="8"/>
        <rFont val="Arial"/>
        <family val="2"/>
      </rPr>
      <t>Dobava in izdelava pitnika , izdelanega iz drobnozrnatih ali marmornih drobljencev.</t>
    </r>
  </si>
  <si>
    <r>
      <rPr>
        <sz val="8"/>
        <rFont val="Arial"/>
        <family val="2"/>
      </rPr>
      <t>prani beton. Glava oz. pokrov koša je iz aluminjaste litine,</t>
    </r>
  </si>
  <si>
    <r>
      <rPr>
        <sz val="8"/>
        <color indexed="8"/>
        <rFont val="Arial"/>
        <family val="2"/>
      </rPr>
      <t>Dobava in vgrajevanje pranih kulir plošč</t>
    </r>
  </si>
  <si>
    <t>OPREMA</t>
  </si>
  <si>
    <t xml:space="preserve">Ključavničarska dela </t>
  </si>
  <si>
    <t>ustrezati določilom veljavnih tehničnih predpisov in</t>
  </si>
  <si>
    <t xml:space="preserve">1.1.3. Nosilnost in statika </t>
  </si>
  <si>
    <t>Tesnilo       dvojno EPDM tesnilo</t>
  </si>
  <si>
    <t>Okvirji         Alu okvirji s prekinjenim toplotnim mostom</t>
  </si>
  <si>
    <t>Visoko učinkoviti SISW centrifugalni ventilator, z nazaj zakrivljenimi lopaticami. Ventilator nima ohišja, in je namenjen za nizke/srednje tlake. Motor ventilatorja je pritrjen direktno na gred le-tega. Motor je visokoučinkoviti EC, oblike B3 ali B5, klasifikacija izolacije F, zaščita IP 55. Ventilator in motor sta montirana na skupno podporno konstrukcijo, ki je zaščitena pred vibracijami (guma ali vzmeti). Ventilatorska vstopna odprtina je na ohišje prezračevalne naprave priklopljena preko fleksibilnih priključkov.</t>
  </si>
  <si>
    <t>Čelne strani prezračevalne naprave</t>
  </si>
  <si>
    <t>Čelne strani naprave so pripravljene za priklop le-te na kanalski sistem, z ali brez žaluzij ali fleksibilnih priključkov. Dodatne opcije so specificirane v tehničnem opisu.</t>
  </si>
  <si>
    <t>Prazne komore</t>
  </si>
  <si>
    <t>Prazne komore dolžine kot specificirano, z ali brez vrat za dostop. Uporabljajo se za servis in vzdrževanje ali izboljšanje distribucije zraka.</t>
  </si>
  <si>
    <t>Vrečasti filter</t>
  </si>
  <si>
    <t>Celice filtra so izdelane iz visokokvalitetnih vreč, z visoko odpornostjo na toploto (do 90°C), na samopodpornih profilih, skladno s DIN 24185 in EUROVENT. Filterni vložki so lahko izvlečljivi iz ohišja, ki je lahko pocinkano, aluminijasto ali iz INOX pločevine, na servisni strani prezračevalne naprave po primernih vodilih skozi vrata za dostop. Tesnenje okvirja in vložkov je po DIN 1946, klasifikacije F9.</t>
  </si>
  <si>
    <t>Hladilni / grelni izmenjevalniki toplote</t>
  </si>
  <si>
    <t>Izmenjevalnik toplote, različnih geometrij za uporabo z različnimi viri ogrevanja in hlajenja (voda, para, hladilna sredstva), na ohišju iz pocinkane pločevine, iz brezšivnih bakrenih cevi, mehansko ekspandiranimi v aluminijaste lamele (po želji naročnika, se lahko uporabi tudi druge materiale). Izmenjevalnik je lahko snemljiv iz ohišja po vodilih v napravi, priključki pa so izvedeni skozi ohišje naprave in zatesnjeni z gumi tesnili. Izmenjevalnik je postavljen v lovilnik kondenzata, s priključkom na servisni strani naprave, izdelanim iz pocinkane pločevine, ali pločevine iz nerjavnega jekla. Opcijsko je v smeri zraka za izmenjevalnikom lahko postavljen tudi izločevalnik kapljic. Grelniki so opremljeni s protizmrzovalnimi zaščitami</t>
  </si>
  <si>
    <t>Ploščni rekuperator toplote</t>
  </si>
  <si>
    <t>Ploščni rekuperativni izmenjevalnik toplote, s samonastavljivimi aluminijastimi ploščami za prenos toplote in separacijo tokov zraka, ki so lahko tudi premazan aluminij, nerjavno jeklo ali steklene cevi. Izmenjevalnik opremljen z "by-pass" loputo za morebiten obtok zraka. Sekcija je opremljena še z lovilnikom kondenzata iz pocinkane pločevine ali nerjavnega jekla, če tako zahtevano, se lahko opremi tudi z ločevalnikom kapljic.</t>
  </si>
  <si>
    <t>Dušilniki zvoka</t>
  </si>
  <si>
    <t>Lamele dušilnika zvoka ustrezne debeline, iz visoko aktivnega absorpcijskega materiala, odporne na hitrosti zraka do 20m/s, v negorljivi izvedbi. Ohišje, prirejeno toku zraka kot tudi prekrivna resonančna pločevina sta iz pocinkane pločevine. Če zahtevano, je možna tudi izvedba v nerjavnem jeklu ali prevlečeni pločevini.</t>
  </si>
  <si>
    <t>Žaluzije</t>
  </si>
  <si>
    <t>Vgraditev kovinskih ograj, vključno z vsemi dodatnimi deli in prenosi.</t>
  </si>
  <si>
    <t xml:space="preserve">Stena je izdelana po splošnem opisu. </t>
  </si>
  <si>
    <t>31.</t>
  </si>
  <si>
    <t>32.</t>
  </si>
  <si>
    <t xml:space="preserve">Rušenje peskolova iz B.C fi 30 cm, vključno s kovinskim pokrovom in </t>
  </si>
  <si>
    <t>rebrasta armatura - RA 400/500</t>
  </si>
  <si>
    <t>Drsni stik s stropom</t>
  </si>
  <si>
    <t xml:space="preserve">Drsni stik s steno </t>
  </si>
  <si>
    <t xml:space="preserve">Izvedba drsnega stika s steno. Izdelano po navodilih in detajlu </t>
  </si>
  <si>
    <t xml:space="preserve">Oprema objekta z navodili, napisi, omarico za prvo pomoč,... </t>
  </si>
  <si>
    <t>Glej projekt opreme !</t>
  </si>
  <si>
    <t xml:space="preserve">OPOMBA : Nosila za ponesrečenca niso predmet popisa !  </t>
  </si>
  <si>
    <t>OPOMBA : Poštni nabiralnik ni predmet popisa !</t>
  </si>
  <si>
    <t>Vrata</t>
  </si>
  <si>
    <t xml:space="preserve">Naprava grobega in finega ometa betonskih sten, s predhodnim </t>
  </si>
  <si>
    <t>Naprava kompletnega tlaka v I. Nadstropju :</t>
  </si>
  <si>
    <t xml:space="preserve">ometanih sten, vključno z vsemi dodatnimi deli in prenosi. </t>
  </si>
  <si>
    <t>Vhodna vrata</t>
  </si>
  <si>
    <t xml:space="preserve">Vrata so opremljena s samozapiralom, inox ročaji, trikraka mat kromirana </t>
  </si>
  <si>
    <t xml:space="preserve">Zunanja ureditev in kanalizacija </t>
  </si>
  <si>
    <t>Skupaj EUR</t>
  </si>
  <si>
    <t>Skupaj  EUR</t>
  </si>
  <si>
    <t>Izdelava prebojev v nosilne opečne stene za izvedbo vrat in oken, komplet z odvozom na gradbiščno deponijo</t>
  </si>
  <si>
    <t>Element      F1L</t>
  </si>
  <si>
    <t>Dimenzije     896x345 cm</t>
  </si>
  <si>
    <t xml:space="preserve">V elementu so vgrajena enokrilna okna vel. 150x94 cm ( 3x ) z </t>
  </si>
  <si>
    <t>Element      F1D</t>
  </si>
  <si>
    <t>dimenzije rastrov  143x94 cm 2 kom, 117x94 cm 3 kom, 150x94 cm 10kom, 150x57  4kom, 143x57 cm 1kom, 117x57 1kom</t>
  </si>
  <si>
    <t xml:space="preserve">dimenzije rastrov  110x115 cm 30 kom, </t>
  </si>
  <si>
    <t xml:space="preserve">V elementu so vgrajena enokrilna okna vel. 110x115 cm ( 4x ) z </t>
  </si>
  <si>
    <t>Dimenzije     666x581 cm</t>
  </si>
  <si>
    <t>Dimenzije     886x765 cm</t>
  </si>
  <si>
    <t>primarnih nosilcev  in stebroviz jeklenih profilov HOP 100/100/5 mm, ter sekundarnih nosilcev iz jeklenih profilov HOP 80/80/4 mm  v kvaliteti in dimenzijah kot so predvidene v projektu statike z vsem  veznim in spojnim materialom po detajlnem načrtu! Vsi jekleni profili so peskani in antikorozijsko zaščiteni spremazom (prvi antikorozijski premaz mora biti izvršen 4 ure po peskanju) in finalnim premazom mat lakom v barvi, ki jo določi arhitekt!</t>
  </si>
  <si>
    <t>Ena linija strešne konstrukcije leži na treh podpornih stebrih druga je privarjena na sidrne jeklene ploščice sidrane z jeklenimi sidri 4M20 v AB stene.</t>
  </si>
  <si>
    <t>jeklenih profilov nosilci HOP  80/80/4 mm privarjenih na sidrne ploščice dimenzije 320x220x10 mm in sidrane v armiranobetonski temelj.</t>
  </si>
  <si>
    <r>
      <t xml:space="preserve">Paličje je HOP 60/60/4 mm mm so </t>
    </r>
    <r>
      <rPr>
        <sz val="8"/>
        <rFont val="Arial CE"/>
        <family val="0"/>
      </rPr>
      <t xml:space="preserve"> privarjeni na nosilce. </t>
    </r>
  </si>
  <si>
    <t>ur</t>
  </si>
  <si>
    <t xml:space="preserve">STREHA- ( hall, vezna hodnika, telovadnica ) </t>
  </si>
  <si>
    <t>alu okno vel. 590x260 cm  v telovadnici</t>
  </si>
  <si>
    <t>C.</t>
  </si>
  <si>
    <t>D.</t>
  </si>
  <si>
    <t>E.</t>
  </si>
  <si>
    <t>F.</t>
  </si>
  <si>
    <t>G.</t>
  </si>
  <si>
    <t>H.</t>
  </si>
  <si>
    <t>kpl</t>
  </si>
  <si>
    <t>1</t>
  </si>
  <si>
    <t>2</t>
  </si>
  <si>
    <t>3</t>
  </si>
  <si>
    <t>Element      F6</t>
  </si>
  <si>
    <t>Dimenzije     2392x420 cm</t>
  </si>
  <si>
    <t>dimenzije rastrov  150x94 cm 42 kom, 143x94 cm 6 kom, 150x61 cm 20kom</t>
  </si>
  <si>
    <t xml:space="preserve">Alu  okenski element </t>
  </si>
  <si>
    <t xml:space="preserve">Element      O7 - večdelno okno </t>
  </si>
  <si>
    <t>Dimenzije    540x240 cm</t>
  </si>
  <si>
    <t xml:space="preserve">Okenski element je izdelan po splošnem opisu. </t>
  </si>
  <si>
    <t>dimenzije rastrov  180x120 cm 6 kom</t>
  </si>
  <si>
    <t xml:space="preserve">Element      O1 - večdelno okno </t>
  </si>
  <si>
    <t xml:space="preserve">Element      O2 - enodelno okno </t>
  </si>
  <si>
    <t>Dimenzije    100x60 cm</t>
  </si>
  <si>
    <t>Montaža in demontaža lahkih premičnih  odrov do višine 3.00 m.</t>
  </si>
  <si>
    <t>Kompletno čiščenje celotnega objekta  -  okna, vrata, vsi tlaki.</t>
  </si>
  <si>
    <t xml:space="preserve">Zidarska pomoč obrtnikom in inštalaterjem. </t>
  </si>
  <si>
    <t>ur KV</t>
  </si>
  <si>
    <t xml:space="preserve">Vsa dodatna in nepredvidena gradbena  dela  v vrednosti 10 % vseh zidarskih del </t>
  </si>
  <si>
    <t xml:space="preserve">Vsa dodatna in nepredvidena obrtniška dela </t>
  </si>
  <si>
    <t xml:space="preserve">Okenski element je izdelan po splošnem opisu z odpiranjem po horizontalni in vertikalno osi. </t>
  </si>
  <si>
    <t xml:space="preserve">Element      O3 - enodelno okno </t>
  </si>
  <si>
    <t>Dimenzije    100x80 cm</t>
  </si>
  <si>
    <t xml:space="preserve">Element      O4 - večdelno okno </t>
  </si>
  <si>
    <t>Dimenzije    300x80 cm</t>
  </si>
  <si>
    <t>Dimenzije    400x80 cm</t>
  </si>
  <si>
    <t xml:space="preserve">Element      O5 - večdelno okno </t>
  </si>
  <si>
    <t>Dimenzije    70x240 cm</t>
  </si>
  <si>
    <t>Okenski element je izdelan po splošnem opisu z odpiranjem po horizontalni in vertikalno osi.</t>
  </si>
  <si>
    <t xml:space="preserve">Element      O6 - enodelno okno </t>
  </si>
  <si>
    <t>Dimenzije    260x100 cm</t>
  </si>
  <si>
    <t>instalacij, zunanja kanalizacija je predmet zunanje ureditve!</t>
  </si>
  <si>
    <t xml:space="preserve">Dobava in betoniranje AB horizontalnih vezi, preseka do 0,12 m3/m1 z betonom C 25/30 (MB 30).        </t>
  </si>
  <si>
    <t xml:space="preserve">Dobava in betoniranje AB vidnih stebrov, preseka do 0,20 m3/m1 z betonom C 25/30 (MB 30).        </t>
  </si>
  <si>
    <t>Dobava in betoniranje AB plošč nad  pritličjem, preseka do 0,20 m3/m1 z betonom C 25/30 (MB 30), debeline 20 cm.</t>
  </si>
  <si>
    <t>Dobava in betoniranje AB talne plošče  pritličja, preseka do 0,20 m3/m1 z betonom C 25/30 (MB 30), debeline 15-20 cm.</t>
  </si>
  <si>
    <t xml:space="preserve">Dobava in betoniranje AB stopnic in podestov preseka do 0,20 m3/m1 z betonom C 25/30 (MB 30), </t>
  </si>
  <si>
    <t>AB stopnice in podesti v pritličju in nadstropju</t>
  </si>
  <si>
    <t xml:space="preserve">Dobava in betoniranje AB atike na strehi in nad vhodom, preseka do 0,12 m3/m1 z betonom C 25/30 (MB 30), debeline 20 cm        </t>
  </si>
  <si>
    <t xml:space="preserve">Steklena stena </t>
  </si>
  <si>
    <t xml:space="preserve">Vrata so opremljena z nerjavečo kovinski kljuko in cilindrično </t>
  </si>
  <si>
    <t>ključavnico z ločenimi okroglimi ščiti, nasadila so trikraka mat kromirana.</t>
  </si>
  <si>
    <t>Izvedeno s kombi ploščami deb. cca 5 cm.</t>
  </si>
  <si>
    <t>alu okno vel. 540x280 cm    POZ O1</t>
  </si>
  <si>
    <t>alu okno vel. 100x60 cm     POZ O2</t>
  </si>
  <si>
    <t>alu okno vel. 100x80 cm   POZ O3</t>
  </si>
  <si>
    <t>alu okno vel. 300x80 cm   POZ O4</t>
  </si>
  <si>
    <t>alu okno vel. 300x80 cm   POZ O5</t>
  </si>
  <si>
    <t>alu okno vel. 70x240 cm   POZ O6</t>
  </si>
  <si>
    <t>alu okno vel. 260x100 cm   POZ O7</t>
  </si>
  <si>
    <t>h./</t>
  </si>
  <si>
    <t>alu okno vel. 100x100 cm   POZ O8</t>
  </si>
  <si>
    <t>alu okno vel. 210x100 cm   POZ O9</t>
  </si>
  <si>
    <t>za element v gradbeni odprtini 896x345 cm   POZ F1L</t>
  </si>
  <si>
    <t>za element v gradbeni odprtini 896x345 cm   POZ F1D</t>
  </si>
  <si>
    <t>za element v gradbeni odprtini 666x581 cm   POZ F2</t>
  </si>
  <si>
    <t>za element v gradbeni odprtini 907x705 cm   POZ F3</t>
  </si>
  <si>
    <t>za element v gradbeni odprtini 490x288 cm   POZ F4</t>
  </si>
  <si>
    <t>za element v gradbeni odprtini 520x305 cm   POZ F5</t>
  </si>
  <si>
    <t>za element v gradbeni odprtini 2392X420 cm   POZ F6</t>
  </si>
  <si>
    <t>ograja višine 110 - 120  cm</t>
  </si>
  <si>
    <t xml:space="preserve">( ograja na stopniščih znotraj objekta in zunaj ) </t>
  </si>
  <si>
    <t>Vgraditev sider, držal - vodil na stopnišču, vključno z vsemi dodatnimi deli in</t>
  </si>
  <si>
    <t>Pomoč pri vgraditvi - montaži kovinske montažne atike na strehi telovadnice iz HOP 80/80/4 mm in Alu pločevina, konstrukcija sidrana v AB venec</t>
  </si>
  <si>
    <t>alu fasadni element vel. 1280x235 cm</t>
  </si>
  <si>
    <t>talnih sifonov (sanitarije, umivalnice)</t>
  </si>
  <si>
    <t xml:space="preserve">kovinskega okvirja predpražnika vel. 140x140 cm </t>
  </si>
  <si>
    <t>požarno okno vel. 210x100 cm (ob požarnem stopnišču)</t>
  </si>
  <si>
    <t>l./</t>
  </si>
  <si>
    <t>za požarna  vrata dimenzije 130/226 - ob požarnem stopnišču</t>
  </si>
  <si>
    <t>m./</t>
  </si>
  <si>
    <t>za vrata v gradbeni odprtini 130x215 cm   POZ VV3</t>
  </si>
  <si>
    <t>za vrata v gradbeni odprtini 100x180 cm   POZ VK1</t>
  </si>
  <si>
    <t>za vrata v gradbeni odprtini 120x215 cm   POZ PV1</t>
  </si>
  <si>
    <t>za vrata v gradbeni odprtini 220x200 cm   POZ PV2</t>
  </si>
  <si>
    <t>i./</t>
  </si>
  <si>
    <t>za vrata v gradbeni odprtini 180x215 cm   POZ PV3</t>
  </si>
  <si>
    <t>j./</t>
  </si>
  <si>
    <t>za vrata v gradbeni odprtini 120x215 cm   POZ PVk1</t>
  </si>
  <si>
    <t>k./</t>
  </si>
  <si>
    <t xml:space="preserve">Zaradi razumljivejšega popisa  so določeni tudi proizvajalci opreme oz. repromateriala. Vendar se lahko s soglašanjem arhitekta  uporabi tudi druga oprema oz. repromaterial z enakimi lastnostmi.  </t>
  </si>
  <si>
    <t>242.13/160 m cr</t>
  </si>
  <si>
    <t>Garderobna klop  K1</t>
  </si>
  <si>
    <t>Dim: 200cm X 37.8cm x 195.5 cm.</t>
  </si>
  <si>
    <t>Material je iveral – bukev natur. Vidni robovi so obdelani z ABS nalimkom. Horizontalna stranica je predvidena v lesenih letvicah 13.5 cm, ki so vijačene na kovinsko podkonstrukcijo. Robovi so zaobljeni.</t>
  </si>
  <si>
    <t xml:space="preserve">Na kovinski okvir je položen bukov iveral kot sedalo v debelini 3cm. </t>
  </si>
  <si>
    <t>Nosilna konstrukcija je izdelana iz kovinskih  kvadratnih profilov (3cm x 3cm), nogice pa so prav tako kovinske (votle 3cm x 3cm).</t>
  </si>
  <si>
    <t>V okvirju so izdelane še prečne ojačitve.</t>
  </si>
  <si>
    <t>Na horizontalno stranico je pritrjeno 18 obešal v enakem ritmu.</t>
  </si>
  <si>
    <t>Garderobna klop  K2</t>
  </si>
  <si>
    <t>Dim: 60cm X 40cm x 155cm.</t>
  </si>
  <si>
    <t>Enako kot K1, vendar brez obešal in odlagalne police.</t>
  </si>
  <si>
    <t>Garderobna klop  K3</t>
  </si>
  <si>
    <t>Dim: 80cm X 40cm x 155cm.</t>
  </si>
  <si>
    <t>Garderobna klop  K4</t>
  </si>
  <si>
    <t>Dim: 96cm X 40cm x 155cm.</t>
  </si>
  <si>
    <t>Garderobna klop  K5</t>
  </si>
  <si>
    <t>Dim: 160cm X 40cm x 155cm.</t>
  </si>
  <si>
    <t>Garderobna klop brez naslona KL 1</t>
  </si>
  <si>
    <t>Dim: 170cm X 40cm x 45cm.</t>
  </si>
  <si>
    <t>Garderobna klop brez naslona je izdelana iz bukovega iverala in kovinske podkonstrukcije – iz kovinskih kvadratnih profilov (votle 3cm x 3cm), nogice pa so prav tako kovinske (votle 3cm x 3cm).</t>
  </si>
  <si>
    <t>Garderobna klop brez naslona KL 2</t>
  </si>
  <si>
    <t>Dim: 200cm X 40cm x 45cm.</t>
  </si>
  <si>
    <t>Garderobna omara G1</t>
  </si>
  <si>
    <t>Dim: 32cm X 50cm x 154.4cm.</t>
  </si>
  <si>
    <t xml:space="preserve">Garderobna omara za 3. in 4. razred je dvodelna, s krilnimi vrati zgoraj in spodaj. Izdelane so iz bukovega iverala. Vratca na ličnicah so prav tako iz iveral plošč v modri barvi, vendar dveh odtenkih (RAL 5009 in RAL 5024), robovi pa so izdelani iz nalimkov ABS bukev. Omarica je opremljena s prezračevalnimi odprtinami na vratcih, okovjem in ključavnico. V notranjosti omarice je tudi kljukica za obešanje.  </t>
  </si>
  <si>
    <t>Garderobna omara G2</t>
  </si>
  <si>
    <t>Dim: 250cm X 52cm x 166.4cm.</t>
  </si>
  <si>
    <t xml:space="preserve">Garderobna omara za 1. in 2. razred je enodelna, z dvojnimi drsnimi vrati. Izdelane so iz bukovega iverala. Vratca na ličnicah so prav tako iz iveral okvirja, polnila vrat so iz jeklene pločevine barvane  v modri barvi, vendar dveh odtenkih (RAL 5009 in RAL 5024), robovi pa so izdelani iz nalimkov ABS bukev. Omarica je opremljena s prezračevalnimi odprtinami na vratcih, okovjem in ključavnico. V notranjosti omarice so tudi kljukice za obešanje kom  cca 24 ali več. V notranjosti omarice je tudi odlagalna polica. Dno omarice, kot prostor za čevlje, predstavlja kovinska konstrukcija kot okvir. V okvirju so palice ali pa jeklena mreža. </t>
  </si>
  <si>
    <t>Dim: 35cm X 50cm x 188cm.</t>
  </si>
  <si>
    <t>Enako kot G1, vendar različne višine.</t>
  </si>
  <si>
    <t>Garderobna omara G3</t>
  </si>
  <si>
    <t>Omara O1</t>
  </si>
  <si>
    <t>Omara ima dimenzije 80cm x 40cm x 220cm. Konstrukcija je narejena iz bukovega iverala debeline1,8cm. V elementu je 5 polic.</t>
  </si>
  <si>
    <t>Vrata so izdelana iz modrega iverala RAL 5009 ter obrobljena z ABS nalimkom bukev.</t>
  </si>
  <si>
    <t>Okovje je kovinsko Rujz l=210mm 242.13/160 m cr (1kom). Omara je opremljena tudi s ključavnico.</t>
  </si>
  <si>
    <t>Omara O2</t>
  </si>
  <si>
    <t>Omara ima dimenzije 40cm x 40cm x 220cm. Konstrukcija je narejena iz bukovega iverala debeline1,8cm. V elementu je 5 polic.</t>
  </si>
  <si>
    <t>Obešalnik  OB1</t>
  </si>
  <si>
    <t>Obešal je pet (Rujz ON 2002 m cr)  Pritrjena so na ploščo bukovega iverala  80cm x 200cm x 1.8cm . Le ta pa je pritrjena na zid z vijaki s plastičnim vložkom.</t>
  </si>
  <si>
    <t>Obešalnik  OB2</t>
  </si>
  <si>
    <t>Obešal je devet (Rujz ON 2002 m cr)  Pritrjena so na ploščo bukovega iverala dimenzij 160cm x 200cm x 1.8cm . Le ta pa je pritrjena na zid z vijaki s plastičnim vložkom.</t>
  </si>
  <si>
    <t>Pisalna miza M1</t>
  </si>
  <si>
    <t xml:space="preserve">Miza ima tlorisne dimenzije 150cm x 80cm. Delovna površina je debeline 4 cm in je iz delovne strani zaobljena (delovna plošča).V vogalu je ustrezna odprtina z plastično obrobo in plastičnim pokrovom namenjena računalniškim kablom. </t>
  </si>
  <si>
    <t>Površina je laminat bukev.</t>
  </si>
  <si>
    <t>Na eno od stranic mize je pritrjen nosilec računalniškega ohišja.</t>
  </si>
  <si>
    <t>Vsi vidni robovi so obrobljeni z ABS nalimkom.</t>
  </si>
  <si>
    <t>Predalnik je samostojen in je pomičen na kolesih.</t>
  </si>
  <si>
    <t>Stranice v predalnikih in dno predalnikov je iveral (bukev).</t>
  </si>
  <si>
    <t>Ličnice so izmenično iz modrega iverala RAL 5009 ter RAL 5024, obrobljene z ABS nalimkom bukev.</t>
  </si>
  <si>
    <t xml:space="preserve">Ročaji na predalnikih so predvideni od proizvajalca Rujz l=178mm 242.13/128 m cr (3 kom). </t>
  </si>
  <si>
    <t>Pisalna miza M2</t>
  </si>
  <si>
    <t>Miza ima tlorisne dimenzije 100cm x 60cm. Delovna površina je debeline 4 cm in je iz delovne strani zaobljena (delovna plošča). Površina je laminat bukev.</t>
  </si>
  <si>
    <t>Pisalna miza M3</t>
  </si>
  <si>
    <t xml:space="preserve">Miza ima tlorisne dimenzije 200cm x 80cm. Delovna površina je debeline 4 cm in je iz delovne strani zaobljena (delovna plošča).V vogalu na obeh straneh je ustrezna odprtina z plastično obrobo in plastičnim pokrovom namenjena računalniškim kablom. </t>
  </si>
  <si>
    <t>Na obeh stranicah mize sta pritrjena nosilca  računalniškega ohišja.</t>
  </si>
  <si>
    <t>Klubska miza M4</t>
  </si>
  <si>
    <t xml:space="preserve">Miza dimenzij Ø140cm. Debelina namizne plošče je 25 mm. </t>
  </si>
  <si>
    <t>Površina je obdelana z laminatom lamelna bukev, robovi pa so obrobljeni z ABS nalimkom (bukev) z utorom.</t>
  </si>
  <si>
    <t xml:space="preserve">Noge so štiri, kovinske (mat crom)MAX premera 60mm. Zgoraj pa pritrdilna plošča s štirimi vijaki dim 160mm x 160mm.  </t>
  </si>
  <si>
    <t>Stenski pano P</t>
  </si>
  <si>
    <t>Leseni okvir, polnilo pluta 200cm x 120cm</t>
  </si>
  <si>
    <t>Pisarniški stoli S1</t>
  </si>
  <si>
    <t>Predlagamo pisarniške stole z visokim hrbtnim naslonom, z ročnimi opirali in oblazinjene z modrim fibra materialom. RAL 5009. Pisarniški stoli so predvideni :</t>
  </si>
  <si>
    <t>-          2 kom. V prostoru št. 13</t>
  </si>
  <si>
    <t>-          4 kom. V prostoru št. 07</t>
  </si>
  <si>
    <t>-          1 kom. V prostoru št. 06</t>
  </si>
  <si>
    <t>Stoli S2</t>
  </si>
  <si>
    <t>Predlagamo masivne lesene stole (bukev natur), ki jih predhodno potrdi arhitekt.</t>
  </si>
  <si>
    <r>
      <t>-</t>
    </r>
    <r>
      <rPr>
        <sz val="8"/>
        <rFont val="Times New Roman"/>
        <family val="1"/>
      </rPr>
      <t xml:space="preserve">          </t>
    </r>
    <r>
      <rPr>
        <sz val="8"/>
        <rFont val="Arial"/>
        <family val="2"/>
      </rPr>
      <t xml:space="preserve"> 2 kom. V prostoru št. 13</t>
    </r>
  </si>
  <si>
    <r>
      <t>-</t>
    </r>
    <r>
      <rPr>
        <sz val="8"/>
        <rFont val="Times New Roman"/>
        <family val="1"/>
      </rPr>
      <t xml:space="preserve">          </t>
    </r>
    <r>
      <rPr>
        <sz val="8"/>
        <rFont val="Arial"/>
        <family val="2"/>
      </rPr>
      <t>10 kom. V prostoru št. 07</t>
    </r>
  </si>
  <si>
    <r>
      <t>-</t>
    </r>
    <r>
      <rPr>
        <sz val="8"/>
        <rFont val="Times New Roman"/>
        <family val="1"/>
      </rPr>
      <t xml:space="preserve">          </t>
    </r>
    <r>
      <rPr>
        <sz val="8"/>
        <rFont val="Arial"/>
        <family val="2"/>
      </rPr>
      <t xml:space="preserve"> 38 kom. V prostoru št. 09</t>
    </r>
  </si>
  <si>
    <t>Stenska ura</t>
  </si>
  <si>
    <t>Predlagamo stensko uro na vseh hodnikih ter po en komad v prostorih knjižnice in mediateke.</t>
  </si>
  <si>
    <t>Koš za smeti s pokrovom</t>
  </si>
  <si>
    <t xml:space="preserve">Kovinski crom, visoki </t>
  </si>
  <si>
    <t>Pult za izposojo knjig PU</t>
  </si>
  <si>
    <t>Dim 200cm x 80cm x 75cm + pult 200cm x 40cm x 35cm.</t>
  </si>
  <si>
    <t xml:space="preserve">Pult za knjižnjičarja je izdelan iz panelne plošče z masivnim javorjevim nalimkom, mat laminat, z vgrajenimi vtičnicami za računalnik, spodaj polno, spodaj zaključek iz Alu kotnika.                                                                                       </t>
  </si>
  <si>
    <t>Knjižni regal K</t>
  </si>
  <si>
    <t>Dim: 40cm X 400cm x 200cm.</t>
  </si>
  <si>
    <t xml:space="preserve">Knjižne police - izdelane iz vertikalnih pocinkanih nosilcev, prečnih horizontalnih nosilcev ter polic – iverka z masivnim nalimkom in javorjevim furnirjem.                                                                       </t>
  </si>
  <si>
    <t>Dvižna ploščad</t>
  </si>
  <si>
    <t>Dim: 80cm X 100cm.</t>
  </si>
  <si>
    <t xml:space="preserve">Stopniščna dvižna ploščad za enoramna stopnišča. Zunanja izvedba, 2 postaji, upravljanje je tipka na ključ.                                                                      </t>
  </si>
  <si>
    <t>SKUPAJ OPREMA</t>
  </si>
  <si>
    <t>Ureditev gradbišča</t>
  </si>
  <si>
    <t>ZUNANJA RAZSVETLJAVA</t>
  </si>
  <si>
    <t>Gradbena dela:</t>
  </si>
  <si>
    <t>Zakoličba kabelske trase</t>
  </si>
  <si>
    <t>nasadila za vsako vratno krilo in cilindrično ključavnico z ločenimi okroglimi</t>
  </si>
  <si>
    <t>ščiti in aluminijastim odbojnikom</t>
  </si>
  <si>
    <t>splošne opise in opise po pozicijah. Vse mere je</t>
  </si>
  <si>
    <t>Okna</t>
  </si>
  <si>
    <t>OPOMBA : Podi in tlaki po navodilih proizvajalca !</t>
  </si>
  <si>
    <t xml:space="preserve">Izdelava, dobava in kompletna montaža strešne konstrukcije izdelane iz </t>
  </si>
  <si>
    <t xml:space="preserve">nalimek brez utora iz MAX 8 mm </t>
  </si>
  <si>
    <t>dim. 110x215 cm, obloženih z kvalitetnim laminatom (  npr. "MAX" ), prekriti</t>
  </si>
  <si>
    <t>Podboji so obdelani z žgano barvo, ki jo določi projektant !</t>
  </si>
  <si>
    <t xml:space="preserve">Stik z ostalo konstrukcijo po navodilih in detajlu proizvajalca ! </t>
  </si>
  <si>
    <t>zgoraj  zaobljen in lakiran z mat lakom in pritjen z imbus vijaki.</t>
  </si>
  <si>
    <t>za vrata v gradbeni odprtini 100x215 cm   POZ V3</t>
  </si>
  <si>
    <t>Naprava nizkostenske obloge z granitgress ploščicami kvalitete npr.</t>
  </si>
  <si>
    <t xml:space="preserve">"Alcalagres Bali,40x40 satin(svetlo modra), malibu 40x40 satin, ploščice </t>
  </si>
  <si>
    <t>so srednjega kakovostnega razreda, obloga s talnimi ploščicami.</t>
  </si>
  <si>
    <t>Dobava in izdelava obloge z keramičnimi ploščicami</t>
  </si>
  <si>
    <t>Dobava in izdelava obloge z granitgress ploščicami kvalitete npr.</t>
  </si>
  <si>
    <t xml:space="preserve">Dobava in montaža talne obloge iz kavčuka, kot npr. NORAPLAN STONE </t>
  </si>
  <si>
    <t xml:space="preserve">Talna obloga mora ustrezati DIN 4102 - B1 ognjevarnost, DIN 4102 del 1, </t>
  </si>
  <si>
    <t>Demontaža lesenih letev 4/5 cm komplet z odstranitvijo na gradbiščno deponijo</t>
  </si>
  <si>
    <t>Odstranitev toplotne izolacije med špirovci debeline 12 cm komplet z odstranitvijo na gradbiščno deponijo</t>
  </si>
  <si>
    <t>Pazljiva demontaža lesenega stropa v telovadnici komplet s podkonstrukcijo iz lesenih moralov z odstranitvijo na gradbiščno deponijo</t>
  </si>
  <si>
    <t>Rušenje lesene stropne obloge s podkonstrukcijo v prizidku ob telovadnici komplet z odvozom na gradbiščno deponijo</t>
  </si>
  <si>
    <t>Demontaža - odstranitev lesenih špirovcev v prizidku ob telovadnici komplet z odvozom na gradbiščno deponijo</t>
  </si>
  <si>
    <t>Demontaža pocinkanih žlebov in odtočnih cevi iz telovadnice, prizidka in veznega hodnika, komplet s vsem pritdilnim in spojnim materialom z odvozom na gradbiščno deponijo</t>
  </si>
  <si>
    <t>Demontaža pocinkanih čelnih in ostalih obrob iz strehe telovadnice, prizidka in veznega hodnika, komplet s vsem pritdilnim in spojnim materialom z odvozom na gradbiščno deponijo</t>
  </si>
  <si>
    <t>Demontaža okenskih polic iz pocinkane pločevine z odstranitvijo na gr.depo</t>
  </si>
  <si>
    <t>Odstranitev dotrajanih lesenih oken, komplet z odvozom na gradbiščno deponijo</t>
  </si>
  <si>
    <t>velikosti do 2.00 m2</t>
  </si>
  <si>
    <t>velikosti 2.00 - 4.00 m2</t>
  </si>
  <si>
    <t>velikosti nad 4.00 m2</t>
  </si>
  <si>
    <t>Enako kot postavka 11, le notranja vrata</t>
  </si>
  <si>
    <t>Odstranitev notranjih enokrilnih lesenih vrat z lesenim podbojem, komplet z odvozom na gradbiščno deponijo</t>
  </si>
  <si>
    <t>Odstranitev lesenih zunanjih dvokrilnih vrat v lesenem podboju velikosti med 2.00 in 4.00 m2, komplet z odvozom na gradbiščno deponijo</t>
  </si>
  <si>
    <t>Odstranitev nasutja - prodca iz strehe povezovalnega hodnika, komplet z odvozom na gradbiščno deponijo</t>
  </si>
  <si>
    <t xml:space="preserve">razred A varen v požarno toksikološkem smislu, trajno antistatična, </t>
  </si>
  <si>
    <t xml:space="preserve">v popolnosti odporna na cigaretne ogorke, kisline in lužine. </t>
  </si>
  <si>
    <t>Montažna pregradna stena POZ P1</t>
  </si>
  <si>
    <t>Barva        po barvni shemi</t>
  </si>
  <si>
    <t>Konstrukcija    tipska s pripadajočim okovjem iz nerjavečega materiala</t>
  </si>
  <si>
    <t>Izdelava, dobava in montaža pregradne stene v sanitarijah izdelanem</t>
  </si>
  <si>
    <t>po splošnemopisu in razdelitvi po shemi!</t>
  </si>
  <si>
    <t>Vrata dimenzije 60x200 cm so opremljena z nerjavečo kovinsko kljuko</t>
  </si>
  <si>
    <t xml:space="preserve">Naprava hidroizolacije pod tlaki in zidovi z 1x osnovni hladni premaz in </t>
  </si>
  <si>
    <t xml:space="preserve"> pomožnimi deli in prenosi.</t>
  </si>
  <si>
    <t xml:space="preserve">Betonska dela </t>
  </si>
  <si>
    <t>Dobava, priprava, krivljenje, polaganje in vezanje krivljene</t>
  </si>
  <si>
    <t>Zakoličba potrebnih instalacij obstoječe</t>
  </si>
  <si>
    <t>sodelovanju z upravljalci.</t>
  </si>
  <si>
    <t>Nadzor upravljalcev komunalne in energetske</t>
  </si>
  <si>
    <t>Zakoličba in postavitev prečnih profilov</t>
  </si>
  <si>
    <t>z niveliranjem in zavarovanjem.</t>
  </si>
  <si>
    <t>Razna nepredvidena preddela.</t>
  </si>
  <si>
    <t>SKUPAJ PREDDELA :</t>
  </si>
  <si>
    <t>SKUPAJ RUŠITVENA DELA :</t>
  </si>
  <si>
    <t xml:space="preserve">Pri vseh postavkah zemeljskih del je vključeno nakladanje na </t>
  </si>
  <si>
    <t>z odlaganjem na začasni deponiji.</t>
  </si>
  <si>
    <t>Široki strojni izkop gramoza pod obstoječim asfaltom,</t>
  </si>
  <si>
    <t>Odriv v gradbiščno deponijo, možnost kasnejše uporabe (odredi geomehanik)</t>
  </si>
  <si>
    <t>Široki strojni izkop gramoza na dovozu iz Obrežne ulice,</t>
  </si>
  <si>
    <t>odvoz do 10 km</t>
  </si>
  <si>
    <t xml:space="preserve">m3 </t>
  </si>
  <si>
    <t>Sodelovanje geomehanika ob izvedbi spodnjega</t>
  </si>
  <si>
    <t>Razna nepredvidena zemeljska dela.</t>
  </si>
  <si>
    <r>
      <rPr>
        <sz val="8"/>
        <color indexed="8"/>
        <rFont val="Arial"/>
        <family val="2"/>
      </rPr>
      <t>Strojni odriv humusa v deb. 20 cm</t>
    </r>
  </si>
  <si>
    <t>Široki strojni izkop zemljine III. ktg.</t>
  </si>
  <si>
    <t>Memin = 40 MPa.</t>
  </si>
  <si>
    <t>in zgornjega ustroja ter odvodnjavanja.</t>
  </si>
  <si>
    <t>ZEMELJSKA DELA - SPODNJI USTROJ :</t>
  </si>
  <si>
    <t>SKUPAJ ZEMELJSKA DELA - SPODNJI USTROJ :</t>
  </si>
  <si>
    <t>Demontaža obstoječih grelnih teles prostorov pritličja, vključno odstranitev cevnih vodov, zapornih organov, armatur, pritrdilnega materiala in predaja investitorju oz. po dogovoru odvoz na trajno deponijo</t>
  </si>
  <si>
    <t>Blindiranje odcepa ogrevanja telovadnice v zunanjem jašku, vključno praznjenje instalacij,</t>
  </si>
  <si>
    <t>Dobava in montaža</t>
  </si>
  <si>
    <t>m</t>
  </si>
  <si>
    <t>DN 20</t>
  </si>
  <si>
    <t>1.1.4. Ostali splošni pogoji</t>
  </si>
  <si>
    <t>Alu konstrukcija je barvana z elektrostatičnimi barvami, ki so odporne</t>
  </si>
  <si>
    <t xml:space="preserve">Naprava grobega in finega ometa opečnih sten, s predhodnim </t>
  </si>
  <si>
    <t xml:space="preserve">TLAK NA TERENU ( hall, vetrolov, vezni hodnik, garderobe ) </t>
  </si>
  <si>
    <t xml:space="preserve">mikroarmirani estrih deb. 4 cm, kompletno s potrebno armaturo, </t>
  </si>
  <si>
    <t xml:space="preserve">a. dobavo in montažo športne opreme,  SIST ISO 9001   ali enakovredno                                      </t>
  </si>
  <si>
    <t xml:space="preserve">b. varjenje kovinskih konstrukcij, skladno z EN 1090-1                                                                     </t>
  </si>
  <si>
    <t>dimenzije rastrov  140x94 cm 20 kom, 196x94 cm 8 kom, 140x61 cm 4kom, 160x61  2kom, 140x167 cm 4kom, 160x167 2kom</t>
  </si>
  <si>
    <t>Element      F4 Večdelno okno z vgrajenimi dvokrilnimi vrati</t>
  </si>
  <si>
    <t>Dimenzije    490x288 cm</t>
  </si>
  <si>
    <t xml:space="preserve">kovinskega okvirja predpražnika vel. 140x60 cm </t>
  </si>
  <si>
    <t>dimenzije rastra  130x210 cm 2 kom</t>
  </si>
  <si>
    <t xml:space="preserve">V elementu so vgrajena enokrilna okna vel. 130x58 (2x)  z odpiranjem vertikalno. </t>
  </si>
  <si>
    <t>Element      F5</t>
  </si>
  <si>
    <t>Dimenzije     520+100+100x305 cm</t>
  </si>
  <si>
    <t>dimenzije rastrov  140x110 cm 1 kom, 140x95 cm 1 kom, 190x110 cm 1kom, 190x100  1kom, 190x95 cm 1kom, 150x110cm 1kom, 150x95 cm  1 kom</t>
  </si>
  <si>
    <t xml:space="preserve">Okenski element je izdelan po splošnem opisu z odpiranjem po horizontalni in vertikalno osi 2x z rastrom 80x100 in z fiksnim delom z rastrom  100x100 (1x) </t>
  </si>
  <si>
    <t xml:space="preserve">Element      O8 - enodelno okno </t>
  </si>
  <si>
    <t>Dimenzije    100x100 cm</t>
  </si>
  <si>
    <t xml:space="preserve">Element      O9 - večdelno okno </t>
  </si>
  <si>
    <t>Dimenzije    210x100 cm</t>
  </si>
  <si>
    <t xml:space="preserve">Okenski element je izdelan po splošnem opisu z odpiranjem po horizontalni in vertikalno osi 2x, rastri so 105x100 (2x) </t>
  </si>
  <si>
    <t>Dimenzije    180x240 cm</t>
  </si>
  <si>
    <t>Dimenzije vrat    168x234 cm</t>
  </si>
  <si>
    <t>Element    VV1  Steklena dvokrilna vhodna vrata izdelana po splošnem opisu z razdelitvijo in odpiranjem po shemi.</t>
  </si>
  <si>
    <t xml:space="preserve">Vratna krila imata vsaka po eno Alu prečko enakomerno razdeljeno. </t>
  </si>
  <si>
    <t>letnico izgraditve objekta.</t>
  </si>
  <si>
    <t>Glej geotehnično poročilo !</t>
  </si>
  <si>
    <t xml:space="preserve">Zakoličba objekta. </t>
  </si>
  <si>
    <t>Barvo tkanine uskladiti sprojektantom.</t>
  </si>
  <si>
    <t>Slikopleskarska dela</t>
  </si>
  <si>
    <t>1.</t>
  </si>
  <si>
    <t>2.</t>
  </si>
  <si>
    <t>3.</t>
  </si>
  <si>
    <t>4.</t>
  </si>
  <si>
    <t>5.</t>
  </si>
  <si>
    <t>6.</t>
  </si>
  <si>
    <t>7.</t>
  </si>
  <si>
    <t>8.</t>
  </si>
  <si>
    <t>9.</t>
  </si>
  <si>
    <t>OPOMBA : Vsi navedeni materiali z navedenim imenom</t>
  </si>
  <si>
    <t xml:space="preserve">Zemeljska dela </t>
  </si>
  <si>
    <t>a./</t>
  </si>
  <si>
    <t>b./</t>
  </si>
  <si>
    <t>Ključavničarska dela</t>
  </si>
  <si>
    <t>Mizarska dela</t>
  </si>
  <si>
    <t>VI.</t>
  </si>
  <si>
    <t>Keramičarska dela</t>
  </si>
  <si>
    <t>VII.</t>
  </si>
  <si>
    <t xml:space="preserve">VIII. </t>
  </si>
  <si>
    <t>Podi in tlaki</t>
  </si>
  <si>
    <t>X.</t>
  </si>
  <si>
    <t>Fasade</t>
  </si>
  <si>
    <t>XI.</t>
  </si>
  <si>
    <t>Senčila</t>
  </si>
  <si>
    <t>Razna dela</t>
  </si>
  <si>
    <t>proizvajalcev se lahko nadomestijo z enakovrednimi !</t>
  </si>
  <si>
    <t>1.0.</t>
  </si>
  <si>
    <t xml:space="preserve">Splošni opis </t>
  </si>
  <si>
    <t>Popis alu del je sestavljen iz treh elementov :</t>
  </si>
  <si>
    <t>Fekalna kanalizacija</t>
  </si>
  <si>
    <t>:  do 2,0 m</t>
  </si>
  <si>
    <t>:  1,80 m3/m</t>
  </si>
  <si>
    <t>Izkop : 30 x 1,80 = 54,00 m3</t>
  </si>
  <si>
    <t>a) Strojni : 80%</t>
  </si>
  <si>
    <t>b) Ročni :20%</t>
  </si>
  <si>
    <t>H=do 1,50 m</t>
  </si>
  <si>
    <t>Meteorna kanalizacija:</t>
  </si>
  <si>
    <t>fi 150</t>
  </si>
  <si>
    <t xml:space="preserve">Naprava kompletnega priključka fekalne kanalizacije na jašek ulične kanalizacije (OJ) v Istokovi ulici, po navodilih in pogojih upravljalca javne kanalizacije in sicer: cestna zapora, rezanje in odstranitev asfalta, izkop s potrebnim razpiranjem in zasip kanalskega jarka, naprava kanaizacijskega priključka s PVC cevjo fi 150 mm, in ponovno asfaltiranje površine cestišča. Cestni priključek kanalizacije v dolžini ca 3-4 m1, komplet. Priključna kanalska cev upoštevana v post. št. 28. </t>
  </si>
  <si>
    <t>investitor:     MESTNA OBČINA MARIBOR; Ul. heroja Staneta 1, 2000 Maribor</t>
  </si>
  <si>
    <t>objekt:          OŠ Janka Padežnika Maribor, PREUREDITEV VEZNEGA TRAKTA</t>
  </si>
  <si>
    <t>načrt   :         strojne instalacije - vodovod in kanalizacija / PZI - novelacija</t>
  </si>
  <si>
    <t>predmet:      POPIS MATERIALA IN DEL</t>
  </si>
  <si>
    <t>poz.</t>
  </si>
  <si>
    <t>opis</t>
  </si>
  <si>
    <t>EM</t>
  </si>
  <si>
    <t>skupaj</t>
  </si>
  <si>
    <t>EUR/EM</t>
  </si>
  <si>
    <t xml:space="preserve"> </t>
  </si>
  <si>
    <t>Dobava in montaža !</t>
  </si>
  <si>
    <t>.1.  DEMONTAŽNA DELA</t>
  </si>
  <si>
    <t>Zapora obstoječe vodovodne instalcije telovadnice v obst. prostorih šole, vključno  
delna izpraznitev vode, prekinitev povezave 
ter začepljenje odcepa s potrebnim materialom (točno lokacijo in način izvedbe se določi na kraju samem skupaj s predstavnikom/hišnikom šole)</t>
  </si>
  <si>
    <t>Demontaža obstoječe sanitarne opreme ter dodatne galanterije skupaj z odvozom na stalno deponijo v oddaljenosti do 15km in plačilom komunalnega prispevka:</t>
  </si>
  <si>
    <t>- 3kpl WC školjka</t>
  </si>
  <si>
    <t>- 11kpl umivalnik</t>
  </si>
  <si>
    <t>- 3kpl pršna kad</t>
  </si>
  <si>
    <t>- 2kpl el. grelnik vode 200l</t>
  </si>
  <si>
    <t>.2.  VODOVODNA INSTALACIJA</t>
  </si>
  <si>
    <t>.2.1.  ZUNANJI RAZVOD</t>
  </si>
  <si>
    <t xml:space="preserve">Izvedba odcepa DN50 na obstoječem internem zunanjem hidrantem omrežju šole (predvidoma PEHD-d110), skupaj z določitvijo mesta odcepa ob pomoči predstavnika/hišnika šole, vključno zapora, praznjenje ter ponovno polnjenje po končanih delih, razrez s pripravo koncev cevi za vgradnjo odcepa in potrebni material </t>
  </si>
  <si>
    <t>Polietilenske cevi za vodovode po SIST ISO 4427 in SIST EN 12201-1/2, spoji z zobatimi ali elektrovarilnimi spojkami, cevi položene v izkopanem jarku na pripravljeno podlago, vključno ves potreben pom. material ter PVC označevalni trak s kovinskim vložkom ter ponavljajočim se napisom "VODOVOD"</t>
  </si>
  <si>
    <t xml:space="preserve">  PE80-d25x2,3/SDR17.0-12,5bar</t>
  </si>
  <si>
    <t xml:space="preserve">  PE100-d63x3,8/SDR17.0-10,0bar</t>
  </si>
  <si>
    <t>Zasun z gum. klinom, obojestranski vtični priključek za cev PE-d63, material ohišja GJS400, živilska neoporečnost, tovarniško zaščiteno s prašnim lakiranjem modre barve (EWS), predviden za vgradnjo v zemljo, skupaj z vgradbeno garnituro za globino prekritja 1,25m, betonskim zaščitnim kolačem ter Lž varovalno kapo za zasune; NP 10/16 (predvidoma HAWLE)</t>
  </si>
  <si>
    <t>Oprema, potrebna za izvedbo odcepa za potrebe pitnika "1" (duktilni fazonski kosi /GGG/, spoji z mufami z vloženimi gumijastimi tesnili, tovarniško zaščiteno s prašnim lakiranjem modre barve (EWS), živilska neoporečnost, 
NP 10/16 (predvidoma HAWLE), vključno:</t>
  </si>
  <si>
    <t>- navrtalni oklep za PE-cev (vrtanje pod tlakom v cevovodu), skupaj s prigrajenim zasunom (HAWLE, art. 236)</t>
  </si>
  <si>
    <t xml:space="preserve">      d63xDN20 / ZAK34</t>
  </si>
  <si>
    <t xml:space="preserve">- ravna spojnica </t>
  </si>
  <si>
    <t xml:space="preserve">      ZAK34 / PE-d25</t>
  </si>
  <si>
    <t>- teleskopska vgradb. garnitura za podzemni zasun DN20 (predv. vglobina vgradnje 1,25m), skupaj z Lž zaščitno kapo ter bet. zaščitnim kolačem</t>
  </si>
  <si>
    <t>Al eloksirana označevalna tablica z vpisano lego podzemnih zasunov, pritrjena na objekt</t>
  </si>
  <si>
    <t>Priključitev zunanjega pitnika, dobavljenega v sklopu opreme zunanje ureditve, na vodovodno instalacijo, vključno ptrebna spojka za PE-cev z notr. navojem (d25xR¾; tovarniško zaščiteno s prašnim lakiranjem modre barve (EWS), živilska neoporečnost) ter tesnilni material</t>
  </si>
  <si>
    <t>PVC opozorilni trak s kovinskim vložkom in ponavljajočim se napisom "POZOR-VODOVOD", položen ca 30cm nad temenom cevi</t>
  </si>
  <si>
    <t>Izdelava geodetskega posnetka položenega cevovoda ter vnos v podzemni kataster</t>
  </si>
  <si>
    <r>
      <t>Rezanje ter rušenje asfalta debeline do 10 cm z odvozom ruševin v zbirni center gradbenih odpadkov, vključno izdelava zgornje nosilne plasti iz drobljenca v debelini do 30,0 cm (zahtevana nosilnost je Ev2=100 MN/m</t>
    </r>
    <r>
      <rPr>
        <vertAlign val="superscript"/>
        <sz val="10"/>
        <rFont val="Century Gothic"/>
        <family val="2"/>
      </rPr>
      <t>2</t>
    </r>
    <r>
      <rPr>
        <sz val="10"/>
        <rFont val="Century Gothic"/>
        <family val="2"/>
      </rPr>
      <t>), izdelava asfaltne zmesi bit. drobljenca AC22 base B 70/100A4 ter obrabnozaporne plasti iz zmesi AC 8 surf B 70/100 A4 v debelini 3,0cm</t>
    </r>
  </si>
  <si>
    <r>
      <t>m</t>
    </r>
    <r>
      <rPr>
        <vertAlign val="superscript"/>
        <sz val="10"/>
        <rFont val="Century Gothic"/>
        <family val="2"/>
      </rPr>
      <t>2</t>
    </r>
  </si>
  <si>
    <t xml:space="preserve">Komb. ročni in strojni izkop jarka za polaganje vodovodnih cevi, upoštevati delno razpiranje, vključno priprava posteljice z izravnavo dna, zasip do 1/3 višine z drobnim neostrim peskom z dobavo le-tega, dokončni zasip z </t>
  </si>
  <si>
    <t>izkopanim materialom, nabijanje po plasteh max. debeline 30cm ter odvoz viška materiala na gradbiščno deponijo, ponovna zatravitev, vključno zakoličba pred pričetkom del s postavitvijo potrebnih profilov</t>
  </si>
  <si>
    <t>.2.2.  NOTRANJE INSTALACIJE</t>
  </si>
  <si>
    <t xml:space="preserve">  PE80-d25x2,3/12,5bar-SDR11.0</t>
  </si>
  <si>
    <t xml:space="preserve">  PE100-d63x3,8/10,0bar-SDR17.0</t>
  </si>
  <si>
    <t>Duktilna spojka za PE-cev z notr. navojem, material GGG-25, zaščiteno s prašnim lakiranjem mode barve (EWS), NP 10/16, vključno potrebno gum. tesnilo</t>
  </si>
  <si>
    <t>d25 / R¾</t>
  </si>
  <si>
    <t>d63 / R2</t>
  </si>
  <si>
    <t>Kanalizacijske PP-odtočne cevi kot zaščitne cevi za zaščito vodovodnih cevi, položenih pod temeljnimi gredami objekta, vključno po dve termoskrčni objemki za preprečitve vdora zemljine in glodalcev v medprostor</t>
  </si>
  <si>
    <t>DN 100; L=1,5m</t>
  </si>
  <si>
    <t>DN 150; L=1,5m</t>
  </si>
  <si>
    <r>
      <t>4</t>
    </r>
    <r>
      <rPr>
        <b/>
        <sz val="10"/>
        <rFont val="Century Gothic"/>
        <family val="2"/>
      </rPr>
      <t>.</t>
    </r>
  </si>
  <si>
    <t>Srednje težke poc. navojne cevi po EN 10255-M (DIN 2440), skupaj s potrebnimi poc. fitingi, pritrdilni in tesnilni material, razvodi vidno pod stropovi ali ob stenah - skupni razvodi san. vode ter notranje hidrantno omrežje, zaščiteno z izolacijskimi žlebaki iz PE penaste gume z lepljenimi spoji, deb. izolacije min. 13mm  (izolacija s požarno odpornostjo B-s3-d0 ter toplotno prevodnostjo λ=0,04 W/mK- npr. ARMACELL ACE, vključno toplotno izolirani cevni nosilci - npr. ARMACELL Armafix AF)</t>
  </si>
  <si>
    <t xml:space="preserve">   25</t>
  </si>
  <si>
    <t xml:space="preserve">   50</t>
  </si>
  <si>
    <t>Kompozitne plast. vodovodne cevi po  DIN 16892/93, (PE-X/Al/PE, npr. UPONOR,   GEBERIT-MEPLA ali REHAU-STABIL), skupaj z Ms ali PE fitingi za stiskanje in vsem potrebnim montažnim materialom, toplotno zaščitene</t>
  </si>
  <si>
    <t>s PE penasto gumo z lepljenimi spoji s požarno odpornostjo B-s3-d0 ter toplotno prevodnostjo λ=0,04 W/mK - npr. ARMACELL ACE, vključno toplotno izolirani cevni nosilci - npr. ARMACELL Armafix AF ter napisne tablice ali označevalni trakovi (razvodi hladne in tople vode ter cirkulacije vidno pod stropom oz. ob stenah)</t>
  </si>
  <si>
    <t xml:space="preserve">   10 (d16x2,0; izolacija deb. 20mm)</t>
  </si>
  <si>
    <t xml:space="preserve">   15 (d20x2,5; izolacija deb. 20mm)</t>
  </si>
  <si>
    <t xml:space="preserve">   20 (d26x3,0; izolacija deb. 20mm)</t>
  </si>
  <si>
    <t xml:space="preserve">   25 (d32x3,0; izolacija deb. 30mm)</t>
  </si>
  <si>
    <t xml:space="preserve">   32 (d40x3,5; izolacija deb. 30mm)</t>
  </si>
  <si>
    <t>s PE penasto gumo z lepljenimi spoji s požarno odpornostjo B-s3-d0 ter toplotno prevodnostjo λ=0,04 W/mK - npr. ARMACELL ACE (razvodi hladne in tople vode v tleh, stenskih utorih ali v montažnih stenah)</t>
  </si>
  <si>
    <t xml:space="preserve">   10 (d16x2,0; izolacija deb. 9mm)</t>
  </si>
  <si>
    <t xml:space="preserve">   15 (d20x2,5; izolacija deb. 9mm)</t>
  </si>
  <si>
    <t xml:space="preserve">   20 (d26x3,0; izolacija deb. 9mm)</t>
  </si>
  <si>
    <t>Ms krogelni ventil za pitno vodo z ročico ter navojnim priključkom</t>
  </si>
  <si>
    <t xml:space="preserve">   R ½</t>
  </si>
  <si>
    <t xml:space="preserve">   R ¾</t>
  </si>
  <si>
    <t xml:space="preserve">   R 1</t>
  </si>
  <si>
    <t xml:space="preserve">   R 5/4</t>
  </si>
  <si>
    <t xml:space="preserve">   R 2</t>
  </si>
  <si>
    <t>Ms podometni krogelni ventil za pitno vodo s pokromano kapo in rozeto</t>
  </si>
  <si>
    <t xml:space="preserve">   R ½ </t>
  </si>
  <si>
    <t xml:space="preserve">Ms termostatski obtočni ventil za san. vodo z dvojnim termostatom za termično dezinfekcijo, navojni priključek; normalno delovanje +55°C, termična dezinfekcija +70°C 
(HERZ, tip ZTB) </t>
  </si>
  <si>
    <t>* Plezalni drog 5 m s trajnimi oznakami višine na 3 in 4 m, na koleščku premakljiv po kovinskem vodilu v RAL 9006 barvi za shranjevanje ob zidu</t>
  </si>
  <si>
    <t>* Vrvična lestev 4,5 m, konopljena, na koleščku premakljiva po vodilu za shranjevanje ob zidu</t>
  </si>
  <si>
    <t>* Konzola za plezala za 2 mesti</t>
  </si>
  <si>
    <t>Skupaj plezalna garnitura</t>
  </si>
  <si>
    <t>* Kvadratna lestev dvopoljna 5 m na koleščkih premakljiva po vodilu za shranjevanje ob zidu z nosilcem dvopolne lestve</t>
  </si>
  <si>
    <t>* Konzola  za plezala za 2 mesti</t>
  </si>
  <si>
    <t>GIMNASTIČNA OPREMA</t>
  </si>
  <si>
    <t xml:space="preserve">OBSTENSKI DROG </t>
  </si>
  <si>
    <t xml:space="preserve">Dobava enojnega  droga za vadbo šolske gimnastike v sestavi: </t>
  </si>
  <si>
    <t>Stenska konzola droga</t>
  </si>
  <si>
    <t>Steber droga z napenjali</t>
  </si>
  <si>
    <t>Prečka droga</t>
  </si>
  <si>
    <t>Pritrdilo P</t>
  </si>
  <si>
    <t>Talni pokrov 170</t>
  </si>
  <si>
    <t>Skupaj obstenski drog</t>
  </si>
  <si>
    <t xml:space="preserve">KROGI NA VRVEH </t>
  </si>
  <si>
    <t>Dobava krogov na vrveh v sestavi</t>
  </si>
  <si>
    <t>Dobava krogov na vrveh v sestavi, kovinske nosilne konstrukcije barvane v RAL9006 barvi, lesena obroča z vrvjo in varovalom, obtežilno vrečo za spuščanje krogov in potrebnim pritrdilnim materialom</t>
  </si>
  <si>
    <t>* Konstrukcija za kroge v RAL 9006 barvi</t>
  </si>
  <si>
    <t>* Krogi na vrveh z varovalom in obtežilno vrečo</t>
  </si>
  <si>
    <t>Skupaj Krogi na vrveh</t>
  </si>
  <si>
    <t>BRADLJE</t>
  </si>
  <si>
    <t>Bradlja dvovišinska šolska. Lahka konstrukcija šolske dvovišinske bradlje omogoča vsestransko uporabo in regulacijo lestvin po predpisih FIG. Enostavna, hitra in varna regulacija lestvin od 190 do 240 cm in 110do 160 cm. Razmik med lestvinama od 70 do 140 cm. Prevoz bradlje z vgrajenimi kolesi. Pri zamenjavi višje lestvine z drogom se bradlja lahko uporabi kot šolski drog (nižja lestvina se odloži na tla).  Skladno s SIST EN 915</t>
  </si>
  <si>
    <t>Blazina za dvov.šol.bradljo, dim. 232x82x6 cm</t>
  </si>
  <si>
    <t>Drog dvovišinske bradlje</t>
  </si>
  <si>
    <t>Bradlja šolska. Bradlja z dvojnim varovanjem višine lestvine, ki je nastavljiva v območju 120 do 185 cm. Razmik med lestvinama od 36 do 66 cm. Bradlja ima vgrajen prevoz. Skladno s SIST EN 914</t>
  </si>
  <si>
    <t>Blazina za brad.šol., dim.213x43x6</t>
  </si>
  <si>
    <t>KOZE</t>
  </si>
  <si>
    <t>Koza velika dim. 100 do 170 cm. Trup elastičen in lahek. Prevleka je iz pravega usnja. Kovinske noge s teleskopsko regulacijo po 5 cm. Za izravnavo neravnin poda ima ena noga brezstopenjsko regulacijo. Skladna s SIST EN 12196</t>
  </si>
  <si>
    <t>Koza mala dim. 90 do 130 cm. Trup elastičen in lahek. Prevleka je iz pravega usnja. Kovinske noge s teleskopsko regulacijo po 5 cm. Za izravnavo neravnin poda ima ena noga brezstopenjsko regulacijo. Skladna s SIST EN 12196</t>
  </si>
  <si>
    <t>SKRINJE</t>
  </si>
  <si>
    <t>skrinja iz vezane plošče s prevozom, petdelna, zaokroženi masivni vogali. Pokrov oblazinjen in prevlečen s kvalitetnim umetnim usnjem, skladna s SIST EN 916.</t>
  </si>
  <si>
    <t>skrinjica, zaobljeni vogali, skladna s SIST EN 916</t>
  </si>
  <si>
    <t xml:space="preserve">ODRIVNE DESKE, TRAMPOLINI </t>
  </si>
  <si>
    <t>odrivna deska šolska tapecirana neoblazinjena</t>
  </si>
  <si>
    <t>odrivna deska šolska tapecirano oblazinjena</t>
  </si>
  <si>
    <t>odskočna deska tekmovalna, vgrajeni dve vzmeti, ki povečata hitrost in moč odriva.</t>
  </si>
  <si>
    <t>trampolin 125 x 125 cm z vzmetmi, blazinska zaščita vzmeti, zložljiva podkonstrukcija</t>
  </si>
  <si>
    <t>KLOPI</t>
  </si>
  <si>
    <t>Telovadna klop je izdelana iz kvalitetnega lepljenega smrekovega lesa, noge pa so iz vezane plošče. Klop je uporabna obojestransko, saj je na spodnji strani vgrajena gred. Višina klopi je 35 cm, širina zgorje ploskve 27 cm ter širina gredi 10 cm. Klop ima na eni strani rebro za uporabo klopi kot klančino (skupaj s telovadno skrinjo ali letvenikom). Skladno z SIST EN 12432</t>
  </si>
  <si>
    <t>GREDI</t>
  </si>
  <si>
    <t>Nizka gred dolžine 390 cm ter višine 40 cm. Izdelana iz kvalitetnega smrekovega lepljenega lesa. Noge kovinske z gumijastimi čepi, skladno z SIST EN 12432</t>
  </si>
  <si>
    <t>OBVEZNE PRILOGE S KATERIMI PONUDNIK DOKAZUJE USPOSOBLJENOST IN JIH MORA PRILOŽITI V PONUDBI: 1. potrdila o skladnosti (certifikat) s katerimi se potrdi skladnost opreme z zahtevanimi standardi SIST EN 915, SIST EN 914, SIST EN 12196, SIST EN 916  in SIST EN 12432 izdanih in potrjenih s strani  neodvisnih,usposobljenih organov.</t>
  </si>
  <si>
    <t>OPREMA 1. TRIADE</t>
  </si>
  <si>
    <t>Skrinja iz dveh delov s prečkami</t>
  </si>
  <si>
    <t>Skrinja brez pokrova</t>
  </si>
  <si>
    <t>IGRALNA KLETKA</t>
  </si>
  <si>
    <t xml:space="preserve">Igralna kletka je namenjena programu predšolske vzgoje ter prve triade osnovne šole. Sestavljena je iz 6 elementov izdelanih iz kvalitetnega lesa različnih vsebin. Elementi so montirani ob steno z možnostjo odpiranja zunanjih dveh elementov pravokotno na steno ter poklopne lestve zaradi večje uporabnosti. </t>
  </si>
  <si>
    <t>Igralna kletka je sestavljena iz:</t>
  </si>
  <si>
    <t>* TARČA (element z velikimi luknjami)</t>
  </si>
  <si>
    <t>* PLEZALNA STENA (element z malimi luknjami)</t>
  </si>
  <si>
    <t>* GOSTI LETVENIK</t>
  </si>
  <si>
    <t xml:space="preserve">* REDKI/GOSTI LETVENIK </t>
  </si>
  <si>
    <t>* PAJKOVA MREŽA</t>
  </si>
  <si>
    <t>* POKLOPNA LESTEV</t>
  </si>
  <si>
    <t>Pri uporabi se priporoča uporaba vseh vrst blazin in ostale opreme (gred, klop, koza, skrinja, koza...).</t>
  </si>
  <si>
    <t>Skupaj igralna kletka</t>
  </si>
  <si>
    <t xml:space="preserve">Komplet zložljivih pručk v sestavi: </t>
  </si>
  <si>
    <t>pručka višine 94 cm</t>
  </si>
  <si>
    <t>pručka višine 83 cm</t>
  </si>
  <si>
    <t>pručka višine 71 cm</t>
  </si>
  <si>
    <t>pručka višine 60 cm</t>
  </si>
  <si>
    <t>pručka višine 48 cm</t>
  </si>
  <si>
    <t>Skupaj zložljive pručke</t>
  </si>
  <si>
    <t>Letev s prečkami</t>
  </si>
  <si>
    <t xml:space="preserve">Gred za ravnotežje </t>
  </si>
  <si>
    <t>Leseni tobogan</t>
  </si>
  <si>
    <t xml:space="preserve">Lestev z zatičem </t>
  </si>
  <si>
    <t>Gugalo za telovadno klop</t>
  </si>
  <si>
    <t>Gimnastični triangel</t>
  </si>
  <si>
    <t>Pohodna vrv za ravnotežje fi 4,6 mm</t>
  </si>
  <si>
    <t xml:space="preserve">BLAZINE </t>
  </si>
  <si>
    <t>PP odtočne cevi, vključno vsi potrebni fazonski ter čistilni kosi, spoji z mufami, vključno potrebna tesnila in mont. material, položene v tleh ali mont. stenah oz. stenskih utorih</t>
  </si>
  <si>
    <t xml:space="preserve">   DN   30</t>
  </si>
  <si>
    <t xml:space="preserve">   DN   50</t>
  </si>
  <si>
    <t xml:space="preserve">   DN   70</t>
  </si>
  <si>
    <t>PP kondenčni sifon DN30/40 z vodno zaporo ter mehansko zaporo s kroglico, Q=0,37l/s (npr. HL, tip 136N) - odvod stropnih konvektorjev</t>
  </si>
  <si>
    <t>PP S-sifon z vtočnim lijakom</t>
  </si>
  <si>
    <t xml:space="preserve">   DN 70</t>
  </si>
  <si>
    <t>PE talni sifon z vodno zaporo višine 50mm; naz. zmogljivost dovod/odvod 0,6/1,05 l/s; s pokrom. rešetko 15x15 cm ter hor. dovodom in odvodom DN50</t>
  </si>
  <si>
    <t>Čistilni jašek-odprtina 40x40cm (odprtina 30x30cm), sestavljena iz Al okvirja ter potopnega pokrova z bet. polnilom za vdelavo tlaka - keramika, nosilnost kl. AA50, skupaj z 0,25m PP zaščitne cevi DN250 (po detajlu)</t>
  </si>
  <si>
    <t>Odzračna strešna kapa (vodotesni prehod skozi streho dobavi in izvede krovec) - namesti se samo odzračna cev v namenski prehod)</t>
  </si>
  <si>
    <t>Samodejni kanalizacijski odzračni ventil / cevni prezračevalec z retenzijsko mrežico</t>
  </si>
  <si>
    <t>Požarna zapora/manšeta za PP-cevi, skupaj z označevalno tablico, S90 REI90</t>
  </si>
  <si>
    <t>Stenska vratca, izdelana iz nerjaveče ali jeklene obarvane pločevine, skupaj s protiokvirjem ter jezično zaporo</t>
  </si>
  <si>
    <t>30x30cm</t>
  </si>
  <si>
    <t>.4.  SANITARNA OPREMA</t>
  </si>
  <si>
    <t>OPOMBA:</t>
  </si>
  <si>
    <t>pred nabavo celotne sanitarne opreme ter dodatne galanterije je potrebno pridobiti pisno soglasje investitorja oz. nadzora ter projektanta notranje opreme in sicer na podlagi priloženih vzorcev !</t>
  </si>
  <si>
    <t>predvidena oprema razen posebej navedene:</t>
  </si>
  <si>
    <t>- san. keramika: bele barve, KOLO</t>
  </si>
  <si>
    <t>- dodatna galanterija: KOIN</t>
  </si>
  <si>
    <t xml:space="preserve">- enoročne meš. baterije: HANSGROHE </t>
  </si>
  <si>
    <t>- instalacijskI mont. elementi: GEBERIT</t>
  </si>
  <si>
    <t>Stranišče, vključno:</t>
  </si>
  <si>
    <t>- 1 kos keramična stenska WC-školjka z zadnjim iztokom brez notranjega roba / rimless, vključno sedežna deska s pokrovom</t>
  </si>
  <si>
    <t>- 1 kpl plast. podometni vodokotliček z dodatno toplotno izolacijo, plovnim in odlivnim ventilom, spojno cevjo z vodovodno instalacijo ter WC-školjko pritrdilni in tesnilni material, čelna tipka, vključno nosilni okvir za vgradnjo v montažno steno max. debeline 17cm</t>
  </si>
  <si>
    <t>- 1 kos gumi manšeta</t>
  </si>
  <si>
    <t>- 1 kos Ms pokromani kotni reg. ventil R1/2x3/8 z rozeto</t>
  </si>
  <si>
    <t>- pritrdilni in tesnilni material</t>
  </si>
  <si>
    <t xml:space="preserve">skupaj </t>
  </si>
  <si>
    <t>Dodatna oprema stranišča, vključno:</t>
  </si>
  <si>
    <t>- 1 kos držalo za WC-papir v roli</t>
  </si>
  <si>
    <t>- 1 kos metlica za stranišče z držalom</t>
  </si>
  <si>
    <t>- 1 kos dvokraka kljukica za obešanje obleke</t>
  </si>
  <si>
    <t>- pritrdilni material</t>
  </si>
  <si>
    <t>Stenski pisoar, vključno:</t>
  </si>
  <si>
    <t>- 1 kos keram. stenski pisoar s kljunom ter integriranim sifonom</t>
  </si>
  <si>
    <t>- 1 kpl kovinske konzole/stojalo za pritrditev pisoarja na montažno steno, vključno potrebni vijaki, matice ter stenski vložki, vse antikorozijsko zaščiteno, pritrdilni in tesnilni material</t>
  </si>
  <si>
    <t>- 1 kos Ms pokrom. elektronska izplakovalna enota za stenske pisoarje, vključno potrebna baterija (npr. GEBERIT)</t>
  </si>
  <si>
    <t>Umivalnik, vključno:</t>
  </si>
  <si>
    <t>- 1 kos keram. umivalnik skupaj z zaščitno masko</t>
  </si>
  <si>
    <t>- 1 kpl kovinske konzole/stojalo za pritrditev umivalnika na montažno steno, vključno potrebni vijaki, matice ter stenski vložki, vse antikorozijsko zaščiteno, pritrdilni in tesnilni material</t>
  </si>
  <si>
    <t>- Ms pokrom. stoječa enoročna mešalna baterija za umivalnik z gibljivim izlivom s perlatorjem za umivalnik, omejevalom iztočne količine (3,5 l/min) ter meh. skrito nastavitvijo temp. iztočne vode, skupaj z gibljivimi priključnimi cevmi ter kotnimi reg. ventili, brez dvižnega vzvoda</t>
  </si>
  <si>
    <t>- 1 kos Ms pokrom. S-sifon s pokrom. odlivnim ventilom DN40 brez zamaška</t>
  </si>
  <si>
    <t xml:space="preserve">      dim. 55x37cm</t>
  </si>
  <si>
    <t xml:space="preserve">      dim. 60x48cm</t>
  </si>
  <si>
    <t>Dodatna oprema umivalnika, vključno:</t>
  </si>
  <si>
    <t>- 1 kos ogledalo z brušenimi robovi dim. 60/100 cm, lepljeno na ker. podlago</t>
  </si>
  <si>
    <t xml:space="preserve">- 1 kos držalo za tekoče milo </t>
  </si>
  <si>
    <t>- 1 kos držalo za papirne brisače</t>
  </si>
  <si>
    <t xml:space="preserve">- 1 kos plast. koš za odpadke s samozapornim pokrovom, V=35 l </t>
  </si>
  <si>
    <t>Korito za noge, vključno:</t>
  </si>
  <si>
    <t>- 1 kos NiRo umivalno korito, debelina pločevine 0,8mm, površina satinirano, z enim odtokom brez preliva, z dodatno stensko zaščito ter nosilnimi konzolami, dim. 40x240cm 
(npr. FRANKE, tip SATURN)</t>
  </si>
  <si>
    <t>- 3 kos Ms pokrom. stoječa mešalna baterija za umivalnik s fiksnim izlivom s perlatorjem za umivalnik, vzmetnim časovnim odpiranjem z dodatno zaščito pred poškodbami, omejevalom iztočne količine (3,5 l/min) ter meh. nastavitvijo temp. iztočne vode, skupaj z gibljivimi priključnimi cevmi ter kotnimi reg. ventili, (npr. FRANKE)</t>
  </si>
  <si>
    <t>- 1 kos Ms pokrom. S-sifon s pokrom. odlivnim ventilom DN50 brez zamaška</t>
  </si>
  <si>
    <t xml:space="preserve">      skupaj</t>
  </si>
  <si>
    <t>Dodatna oprema korita za noge, vključno:</t>
  </si>
  <si>
    <t xml:space="preserve">- 2 kos držalo za tekoče milo </t>
  </si>
  <si>
    <t>- 3 kos dvokraka kljukica za obešanje obleke</t>
  </si>
  <si>
    <t>Pršna kad, vključno:</t>
  </si>
  <si>
    <t>- 1 kos akrilna pršna kad s protidrsno obdelavo ter zaščitno masko, dim. 90x90cm</t>
  </si>
  <si>
    <t>- 1 kos Ms pokrom. stenska mešalna baterija enoročna za pršne kadi z ročnim tušem s protilegionelno glavo z gibljivo priključno cevjo ter nosilnim drogom, varčevalno zaporo ter skrito meh. nastavitvijo temp. iztočne vode</t>
  </si>
  <si>
    <t>- 1 Ms pokrom. odlivni ventil za pršno kad, DN40/50</t>
  </si>
  <si>
    <t xml:space="preserve">skupaj  </t>
  </si>
  <si>
    <t>Dodatna oprema za pršno kabino, vključno:</t>
  </si>
  <si>
    <t>- 1 kos držalo za tekoče milo</t>
  </si>
  <si>
    <t>- 2 kos dvokraka kljukica za obešanje obleke</t>
  </si>
  <si>
    <t xml:space="preserve">     skupaj</t>
  </si>
  <si>
    <t>Stenska hidrantna omarica po DIN14461/EN671-1, vključno:</t>
  </si>
  <si>
    <t>- 1 kos pločevinasta stenska hidrantna omarica z vrati na jezično zaporo, dim. 75/85/25 cm (EURO-hidrant), nadometna</t>
  </si>
  <si>
    <t>- 1 kos pločevinasta stenska omarica za gasilne aparate z vrati na jezično zaporo (kaljeno steklo, NiRo okvir, mat folija z izrezano črko G), dim. 75/85/25 cm, podometna</t>
  </si>
  <si>
    <t>- 1 kos kotni požarni C-ventil R 2</t>
  </si>
  <si>
    <t>- 1 kos D-ročnik</t>
  </si>
  <si>
    <t>- 30 m trde gumijaste cevi DN25, navite na izvlečnem kolutu</t>
  </si>
  <si>
    <t>Ročni gasilni aparat na, skupaj s kljukico za obešanje in pritrdilnim materialom 
(razpored po pož. elaboratu)</t>
  </si>
  <si>
    <t xml:space="preserve"> S-6kg</t>
  </si>
  <si>
    <r>
      <t xml:space="preserve">   CO</t>
    </r>
    <r>
      <rPr>
        <vertAlign val="subscript"/>
        <sz val="10"/>
        <rFont val="Century Gothic"/>
        <family val="2"/>
      </rPr>
      <t>2</t>
    </r>
    <r>
      <rPr>
        <sz val="10"/>
        <rFont val="Century Gothic"/>
        <family val="2"/>
      </rPr>
      <t>-5kg</t>
    </r>
  </si>
  <si>
    <t>.5.  SPLOŠNO</t>
  </si>
  <si>
    <t xml:space="preserve">Tlačni preizkus, izpiranje cevovoda in preizkusni pogon, prvi zagon vseh elektro-naprav s priključitvijo na el. omrežje, predaja vse potrebne dokumentacije </t>
  </si>
  <si>
    <t>(garantni listi, navodila za uporabo in vzdrževanje posameznih eleemntov in naprav s spiski rezervnih delov, atesti, zapisniki o preizkusih in preizkusnih pogonih…)</t>
  </si>
  <si>
    <t>pavšal</t>
  </si>
  <si>
    <t xml:space="preserve">Preizkus zmogljivosti notr. hidrantnega omrežja (2 hidranti) ter izdaja potrdila o ustreznosti s strani pooblaščenega izvajalca </t>
  </si>
  <si>
    <t>Dezinfekcija vod. omrežja, vključno dezinfekcijsko sredstvo ter izdaja potrdila o kakovosti vode na osnovi kem. analize</t>
  </si>
  <si>
    <t>Mobilni predalnik - 3x predali, ključavnica, iveral bukev</t>
  </si>
  <si>
    <t xml:space="preserve">Vrtljivi stol </t>
  </si>
  <si>
    <t>Omara visoka, iveral bukev, zgoraj zastekljena vrata, ključavnica, spodaj polna vrata, znotraj 3x polica, dim. 90x55x200 cm</t>
  </si>
  <si>
    <t>Omara garderobna, iveral bukev, 3 prekatna, zgoraj polica, pod polico obešalni drog, na vratih prezračevalne rešetke, klučavnica, dim. 120x55x200 cm</t>
  </si>
  <si>
    <t>Koš za smeti kovinski</t>
  </si>
  <si>
    <t>OPREMA ZA  SHRANJEVANJE  OPREME</t>
  </si>
  <si>
    <t>Kovinske omare za shranjevanje rekvizitov dim. 195 x 110 x 50 cm s ključavnico</t>
  </si>
  <si>
    <t>Dobava in strojno vgrajevanje asfaltbetona</t>
  </si>
  <si>
    <t>AB11 v uvaljani debelini 4 cm</t>
  </si>
  <si>
    <t>Memin = 90 Mpa (vozne in parkirne površine).</t>
  </si>
  <si>
    <t>Čiščenje površine obstoječega asfalta in pobrizg</t>
  </si>
  <si>
    <t>ZGORNJI USTROJ (PARKIRIŠČE, PEŠPOTI)</t>
  </si>
  <si>
    <t xml:space="preserve">Dobava in vgrajevanje filtrskega gramoza za </t>
  </si>
  <si>
    <t xml:space="preserve">Dobava in strojno vgrajevanje spodnjega bitumenskega </t>
  </si>
  <si>
    <t>(obstoječa igrišča)</t>
  </si>
  <si>
    <t xml:space="preserve">Dobava in strojno vgrajevanje zgornjega bitumenskega </t>
  </si>
  <si>
    <t xml:space="preserve">Polaga dobavitelj po pregledu in prevzemu zgornjega </t>
  </si>
  <si>
    <t>bitumenskega sloja</t>
  </si>
  <si>
    <t>Dobava in vgrajevanje pogreznjenih betonskih robnikov</t>
  </si>
  <si>
    <t>8/25 cm, komplet s temeljem obroba igrišč).</t>
  </si>
  <si>
    <t xml:space="preserve">Dobava mivke nasip v doskočišče </t>
  </si>
  <si>
    <t>frakcije do 12mm (v območju igral)</t>
  </si>
  <si>
    <t>Memin = 60 Mpa.</t>
  </si>
  <si>
    <t xml:space="preserve">Planiranje in komprimacija Memin = 80 MPa. </t>
  </si>
  <si>
    <t>sloja, asfalt mix makadam 2/16, vodopropusten</t>
  </si>
  <si>
    <t>uvaljana debelina 4 cm.</t>
  </si>
  <si>
    <t>sloja, asfalt mix makadam 2/8, vodopropusten</t>
  </si>
  <si>
    <t>uvaljana debelina 3 cm.</t>
  </si>
  <si>
    <t>sintetične površine POLYTAN-WS deb. 13mm, rdeč</t>
  </si>
  <si>
    <t>skoka v daljino in peskovnik deb. 20cm.</t>
  </si>
  <si>
    <r>
      <t>filtrirno plast deb. 20 cm. Planiranje in</t>
    </r>
    <r>
      <rPr>
        <sz val="8"/>
        <rFont val="Arial"/>
        <family val="2"/>
      </rPr>
      <t xml:space="preserve"> komprimacija</t>
    </r>
  </si>
  <si>
    <r>
      <rPr>
        <sz val="8"/>
        <rFont val="Arial"/>
        <family val="2"/>
      </rPr>
      <t>Dobava in izdelava mulde, ki so do globine 400mm zasute z drobirjem</t>
    </r>
  </si>
  <si>
    <r>
      <rPr>
        <sz val="8"/>
        <rFont val="Arial"/>
        <family val="2"/>
      </rPr>
      <t>Dobava in strojno vgrajevanje dvoplastne vodopropustne</t>
    </r>
  </si>
  <si>
    <r>
      <rPr>
        <sz val="8"/>
        <rFont val="Arial"/>
        <family val="2"/>
      </rPr>
      <t>Čiščenje površine bitudrobira in pobrizg</t>
    </r>
  </si>
  <si>
    <r>
      <rPr>
        <sz val="8"/>
        <rFont val="Arial"/>
        <family val="2"/>
      </rPr>
      <t>Dobava in vgrajevanje gramoza za nosilno plast, deb. 25cm</t>
    </r>
  </si>
  <si>
    <t>SKUPAJ ZGORNJI USTROJ (IGRIŠČA)</t>
  </si>
  <si>
    <t>kanali</t>
  </si>
  <si>
    <t>:  m</t>
  </si>
  <si>
    <t>Strojno-ročni (80 : 20) izkop jarka za kanale</t>
  </si>
  <si>
    <t>drsnemu kotu zemljine, oz. v skladu z navodili</t>
  </si>
  <si>
    <t>geomehanika.</t>
  </si>
  <si>
    <t>-  globina izkopa</t>
  </si>
  <si>
    <t>:  do 2,80 m</t>
  </si>
  <si>
    <t>:  1,50 m</t>
  </si>
  <si>
    <t>-  količina izkopa</t>
  </si>
  <si>
    <t>:  2,30 m3/m</t>
  </si>
  <si>
    <t>Izkop : 263,5 x 2,30 = 606,05 m3</t>
  </si>
  <si>
    <t>a) Strojni : 606,05 x 0,80 = 484,84</t>
  </si>
  <si>
    <t>b) Ročni : 606,05 x 0,20 = 121,21</t>
  </si>
  <si>
    <t>predpisane zbitosti, ki jo odredi geomehanik.</t>
  </si>
  <si>
    <t>Dobava peska in izdelava peščenega ležišča</t>
  </si>
  <si>
    <t>za kanalizacijske cevi v debelini 15 cm.</t>
  </si>
  <si>
    <t>Dobava in polaganje PVC kanalizacijskih cevi</t>
  </si>
  <si>
    <t>DIN 19534, razred togosti SN8,  po navodilih proizvajalca.</t>
  </si>
  <si>
    <t>notranji premer:</t>
  </si>
  <si>
    <t>a) fi 150</t>
  </si>
  <si>
    <t>b) fi 250</t>
  </si>
  <si>
    <t>Priključek drenaže na ponikalnice in bližnje jaške.</t>
  </si>
  <si>
    <t>Umestnost drenaže določi geomehanik</t>
  </si>
  <si>
    <t xml:space="preserve">Naprava kompletnih tipskih PE </t>
  </si>
  <si>
    <t>komplet s krovno ploščo in LŽ pokrovom 600/600 mm,</t>
  </si>
  <si>
    <t>razreda obremenitve 250 KN (150 KN na zelenicah).</t>
  </si>
  <si>
    <t>H=0,80-1,20 m</t>
  </si>
  <si>
    <t>razreda obremenitve 250 KN.</t>
  </si>
  <si>
    <t>H=nad 2,00 m</t>
  </si>
  <si>
    <t>Naprava kompletnega cestnega požiralnika,</t>
  </si>
  <si>
    <t>Naprava kompletnih tipskih, betonskih</t>
  </si>
  <si>
    <t>LŽ pokrov 400/400.</t>
  </si>
  <si>
    <t xml:space="preserve">Izvedba priključka predvidene kanalizacije </t>
  </si>
  <si>
    <t>na obstoječo kanalizacijo.</t>
  </si>
  <si>
    <t>Naprava kompletnih ponikalnic</t>
  </si>
  <si>
    <t>narejenih iz betonskih cevi, vključno s perforacijo,</t>
  </si>
  <si>
    <t>krovno ploščo in LŽ pokrovom, premera 1400 mm, H=3,00 m.</t>
  </si>
  <si>
    <t>manjši od 1,00m.</t>
  </si>
  <si>
    <t>Dobava materiala in zasip jarka v coni kanala</t>
  </si>
  <si>
    <t>Biti nevezan (pesek, droben gramoz),</t>
  </si>
  <si>
    <t>Detto postavka 16, obsip revizijskih jaškov v območju 0,50m</t>
  </si>
  <si>
    <t>od oboda jaška.</t>
  </si>
  <si>
    <t>Dokončni zasip jarka z izkopanim materialom</t>
  </si>
  <si>
    <t>Nakladanje na kamione in odvoz odvečnega materiala</t>
  </si>
  <si>
    <t>V trajno deponijo, vključno z razgrinjanjem.</t>
  </si>
  <si>
    <t>ZUNANJA KANALIZACIJA IN ODVODNJAVANJE :</t>
  </si>
  <si>
    <t>SKUPAJ ZUNANJA KANALIZACIJA IN ODVODNJAVANJE :</t>
  </si>
  <si>
    <t>mrežasta armatura - MA 500/560</t>
  </si>
  <si>
    <t xml:space="preserve">( 4 kom RA fi 12 mm/m2 ali tipski distančniki- kače ) </t>
  </si>
  <si>
    <t>OPOMBA : Glej konstrukcijo !</t>
  </si>
  <si>
    <t xml:space="preserve">OPOMBA : Armatura po izvlečku ! </t>
  </si>
  <si>
    <t>Rušenje predelnih opečnih zidov debeline 16 cm, vključno z odvozom na gradbiščno deponijo</t>
  </si>
  <si>
    <t>Diamantno rezanje armiranega betona oziroma konstrukcije predvidene za odstranitev</t>
  </si>
  <si>
    <t>Rušenje obstoječih betonskih stopnic in podestov v povezovalnem hodniku, vključno z odvozom na gradbiščno deponijo</t>
  </si>
  <si>
    <t>Rušenje obzidane fasade z NF opeko v debelini 12 cm, v povezovalnem hodniku, vključno z odvozom na gr.depo</t>
  </si>
  <si>
    <t>Odstranitev lesene obloge (pero in utor) atike s podkonstrukcijo iz letev na povezovalnem hodniku, vključno z odvozom na gr.depo</t>
  </si>
  <si>
    <t>Rušenje okroglih  betonskih podpornih stebrov fi 16 cm višine 2.00m, na stopnišču  povezovalnega hodnika z odvozom na deponijo</t>
  </si>
  <si>
    <t>Barva trapezne pločevine in žleba po navodilih projektanta, pločevina je zajeta pri krovsko kleparskih delih</t>
  </si>
  <si>
    <t xml:space="preserve">Vključno z vsem veznim ( nerjavečim ) materialom, vsemi pomožnimi deli in prenosi. </t>
  </si>
  <si>
    <t>Vsi jekleni profili so peskani in antikorozijsko zaščiteni spremazom (prvi antikorozijski premaz mora biti izvršen 4 ure po peskanju) in finalnim premazom mat lakom v barvi, ki jo določi arhitekt!</t>
  </si>
  <si>
    <t xml:space="preserve">.6.  REKAPITULACIJA STROŠKOV </t>
  </si>
  <si>
    <t>Demontažna dela</t>
  </si>
  <si>
    <t>2.1</t>
  </si>
  <si>
    <t>Vodovodna instalacija - zun.razvodi</t>
  </si>
  <si>
    <t>2.2</t>
  </si>
  <si>
    <t>Vodovodna instalacija - notr.razvodi</t>
  </si>
  <si>
    <t>Odtočna kanalizacija</t>
  </si>
  <si>
    <t>Splošni stroški</t>
  </si>
  <si>
    <t>delo + material</t>
  </si>
  <si>
    <t>V popisu niso zajeta zidarska oz. gradbena  ter električarska dela potrebna za izvedbo instalacij razen vrtanja prebojev do DN120 (ca 6 izvrtin) ter posebej navednih gradbenih del</t>
  </si>
  <si>
    <t>Ves material mora biti visoke kakovosti, ustrezati DIN ali SIST. Za material, ki ni po teh predpisih, mora izvajalec predložiti ateste od proizvajalca.</t>
  </si>
  <si>
    <t>V oceni stroškov niso upoštevani morebitni komunalni prispevki</t>
  </si>
  <si>
    <t>Ponudnik izjavlja, da je preveril pravilnost nastavljenih formul in izračunavanja ponudbene cene!</t>
  </si>
  <si>
    <t>Ponudnik s ponudbo izjavlja, da je pregledal projektno dokumentacijo, da je z njo v celoti seznanjen in se z njo strinja, da jo smatra kot logično in celovito ter da poseduje strokovno znanje, da bo dela izvedel skladno s projektnimi zahtevami in določili!!!</t>
  </si>
  <si>
    <t>Pred izdelavo ponudbe je potrebno opraviti ogled obstoječega stanja in se seznaniti z dejanskim stanjem na objektu!</t>
  </si>
  <si>
    <t>V ponudbi je potrebno zajeti dobavo in montažo vseh potrebnih materialov in opreme za pravilno delovanje sistemov, razen če v posamezni postavki ni drugače navedeno!</t>
  </si>
  <si>
    <t>Vsa deponirana oprema in gradbiščni odpadki se odpeljejo na deponijo. Potrebno priložiti potrdilo o predaji opreme na deponijo. Potrebno zajeti v ceni!</t>
  </si>
  <si>
    <t>V ceni mora biti zajeta izvedba vseh prehodov instalacij skozi stene, prehodi skozi  stene morajo biti ustrezno tesnjeni!</t>
  </si>
  <si>
    <t>Enota cene mora vsebovati:</t>
  </si>
  <si>
    <t>vsa potrebna pripravljalna dela</t>
  </si>
  <si>
    <t>vsa potrebna merjenja na objektu</t>
  </si>
  <si>
    <t>vse potrebne transporte do mesta vgrajevanja</t>
  </si>
  <si>
    <t>skladiščenje materiala na gradbišču</t>
  </si>
  <si>
    <t>atestiranje materialov in dokazovanje kvalitete z atesti</t>
  </si>
  <si>
    <t>vso potrebno delo za dokončanje izdelka</t>
  </si>
  <si>
    <t>vsa potrebna pomožna sredstva na objektu kot so lestve, odri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</si>
  <si>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</si>
  <si>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</si>
  <si>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</si>
  <si>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</si>
  <si>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</si>
  <si>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Maribor, januar 2017</t>
  </si>
  <si>
    <t>odg.projektant: K. Jarc</t>
  </si>
  <si>
    <t>Vodovod, kanalizacija</t>
  </si>
  <si>
    <t>Ogrevanje, prezračevanje</t>
  </si>
  <si>
    <t xml:space="preserve"> POPIS  MATERIALA  IN  DEL – STROJNE INSTALACIJE</t>
  </si>
  <si>
    <t>DEMONTAŽE:</t>
  </si>
  <si>
    <t>1.0</t>
  </si>
  <si>
    <t>RADIATORSKO OGREVANJE, Z  RAZVODI  DO  PRIKLJ. POSTAJE</t>
  </si>
  <si>
    <t>Radiatorji  kot VOGEL-NOOT tip T-6, izvedbe z integriranim ventilom za dvocevni sistem ogrevanja, s spodnjim sredinskim kotnim priključkom z maticami (za priklop cevi iz stene), z odzračno pipico, fitingi, hitromontažnimi konzolami, zaključnimi  čepi in termostatsko glavo Danfoss:</t>
  </si>
  <si>
    <t xml:space="preserve"> 33VM / 300 -  800 </t>
  </si>
  <si>
    <t xml:space="preserve">kos      </t>
  </si>
  <si>
    <t xml:space="preserve"> 11VM / 600 - 400</t>
  </si>
  <si>
    <t xml:space="preserve"> 11VM / 600 - 1400</t>
  </si>
  <si>
    <t xml:space="preserve"> 11VM / 600 - 1600</t>
  </si>
  <si>
    <t xml:space="preserve"> 21VM / 600 - 400</t>
  </si>
  <si>
    <t xml:space="preserve"> 21VM / 600 - 520</t>
  </si>
  <si>
    <t xml:space="preserve"> 21VM / 600 - 1400</t>
  </si>
  <si>
    <t xml:space="preserve"> 22VM / 600 - 1000</t>
  </si>
  <si>
    <t xml:space="preserve"> 21VM / 900 -  600 </t>
  </si>
  <si>
    <t xml:space="preserve"> 21VM / 900 -  800 </t>
  </si>
  <si>
    <t xml:space="preserve"> 21VM / 900 - 1400 </t>
  </si>
  <si>
    <t xml:space="preserve"> 22VM / 900 - 2000 </t>
  </si>
  <si>
    <t>Radiatorski "konvektor"  kot VOGEL-NOOT tip VONARIS-S, izvedbe z integriranim ventilom za dvocevni sistem ogrevanja, s spodnjim stranskim priključkom z maticami (za priklop cevi iz tal), z zaslonom proti sevanju skozi stekleno fasado (izvedba WVO), z odzračno pipico, fitingi, hitromontažnimi nogami, zaključnimi čepi ter termostatsko glavo Danfoss za javne prostore (robustna izvedba).</t>
  </si>
  <si>
    <t>VHV-S22 / 142, L = 1600 mm</t>
  </si>
  <si>
    <t>VHV-S22 / 142, L = 2000 mm</t>
  </si>
  <si>
    <t>VHV-S34 / 214, L = 1200 mm</t>
  </si>
  <si>
    <t>VHV-S34 / 214, L = 2400 mm</t>
  </si>
  <si>
    <t xml:space="preserve">Cevi iz PE kot Uponor za talne razvode ogrevanja, vključno zaščitna cev in pritrdilni material                                    </t>
  </si>
  <si>
    <t xml:space="preserve"> dim.  16 x 2 mm</t>
  </si>
  <si>
    <t xml:space="preserve"> dim.  20 x 2 mm</t>
  </si>
  <si>
    <t xml:space="preserve">Radiatorski priključek (L kos) za cev 16 mm, dolžine 300 mm, vključno pomožni spojni material, </t>
  </si>
  <si>
    <t xml:space="preserve"> dim.  16 x 15 mm - ravni (priklop iz tal)</t>
  </si>
  <si>
    <t>set</t>
  </si>
  <si>
    <t xml:space="preserve"> dim.  16 x 15 mm - kotni (priklop iz stene)</t>
  </si>
  <si>
    <t>T-talni kos za rad. razvode (različne dimenzije)</t>
  </si>
  <si>
    <t>20/20/20; 20/20/16; 20/16/16,</t>
  </si>
  <si>
    <t xml:space="preserve">kos </t>
  </si>
  <si>
    <t xml:space="preserve">Spojka  PE/Fe (za priključitev zank), vključno pomožni spojni material,  </t>
  </si>
  <si>
    <t>dim. 20 -1/2”</t>
  </si>
  <si>
    <t>Pomožni pritrdilni in spojni material za cevni razvod: talni vložki za pritrjevanje cevi, zaščitne objemke, dvojne rozete in ostali drobni material</t>
  </si>
  <si>
    <t>komplet</t>
  </si>
  <si>
    <t>Pločevinasta vgradna omara za  etažne razdelilce radiatorskega ogrevanja, vključno predtočni in povratni razdelilec, odzračnik, priključki za zanke na razdelilcu 1/2”, kroglični ventili za zanke, pom. material</t>
  </si>
  <si>
    <t>omarica za 2 zanki</t>
  </si>
  <si>
    <t>omarica za 3 zanke</t>
  </si>
  <si>
    <t>omarica za 4 zanke</t>
  </si>
  <si>
    <t>Pločevinasta vgradna omara za  vgradnjo priklopa 1 zanke radiatorskega ogrevanja, vključno odzračnik, kroglični ventili za zanke, pom. material</t>
  </si>
  <si>
    <t>omarica za 1 zanko</t>
  </si>
  <si>
    <t>Kroglični ventili za priključitev  etažnih omaric na vertikale</t>
  </si>
  <si>
    <t>Regulacijski (balansirni) ventili pretoka kot Danfos, vgrajen na povratku priključka za etažne omarice ogrevanja</t>
  </si>
  <si>
    <t>Jeklene brezšivne cevi po DIN 2448, vključno loki in dodatek za razrez, antikorozijska zaščita in toplotna izolacija z žlebaki kot Armstrong-Tubolit, debeline 1/2 premera cevi, vključno  pomožni material</t>
  </si>
  <si>
    <t xml:space="preserve">DN  15 </t>
  </si>
  <si>
    <t xml:space="preserve">DN  20 </t>
  </si>
  <si>
    <t xml:space="preserve">DN  25 </t>
  </si>
  <si>
    <t xml:space="preserve">DN  32 </t>
  </si>
  <si>
    <t xml:space="preserve">DN  40 </t>
  </si>
  <si>
    <t>Jekleni pocinkani profili za izdelavo konzol, podpor, obešal in podobno (kot Sikla)</t>
  </si>
  <si>
    <t>Pripravljalna dela, zarisovanje, vregulacija sistemov ogrevanja, atesti, zaključna dela, tlačna preizkušnja, zagon naprav</t>
  </si>
  <si>
    <t>2.0</t>
  </si>
  <si>
    <t>PRIKLJUČNA TOPLOTNA POSTAJA Z RAZVODOM  IZ  "TP"</t>
  </si>
  <si>
    <t>Fleksibilna, predizolirana samo-kompenzacijska plastična  cev (PE_Xa) za vgradnjo v zemljo za transport ogrevne vode do 90 st.C. Dovodna in povratna cev sta položena v dvobarvno notranjo izolacijo, ki preprečuje napačno priključitev. Izdelano v skladu z EN 15632-3. V obsegu so zajeti vsi potrebni spojni elementi (jeklo/PE) in fitingi. Razvod je položen med obstoječo toplotno postajo in novo priključno postajo ogrevanja.</t>
  </si>
  <si>
    <t>kot Uponor, tip Thermo Twin cev</t>
  </si>
  <si>
    <t>DN 50  (fi 63 x 5,8 mm)</t>
  </si>
  <si>
    <t>Obtočna črpalka z elektronsko regulacijo, za radiatorsko  ogrevanje kot WILLO ali podobno</t>
  </si>
  <si>
    <t>Willo-STRATOS 30/1-8</t>
  </si>
  <si>
    <t>G =2,9 m3/h, H = 55 Kpa (N=130 W/230 V)</t>
  </si>
  <si>
    <t>Willo-STRATOS 25/1-6</t>
  </si>
  <si>
    <t>G =2,0 m3/h, H = 45 Kpa (N=85 W/230 V)</t>
  </si>
  <si>
    <t>G =1,2 m3/h, H = 40 Kpa (N=85 W/230 V)</t>
  </si>
  <si>
    <t>Willo-YONOS-PICO 15/1-6</t>
  </si>
  <si>
    <t>G = 0,6 m3/h, H = 40 Kpa (N= 40 W/230 V)</t>
  </si>
  <si>
    <t>Izdelava, dobava in montaža kovinske ograje višine 110 cm</t>
  </si>
  <si>
    <t>( I. nadstropje )</t>
  </si>
  <si>
    <t>Z vsemi pomožnimi deli in prenosi.</t>
  </si>
  <si>
    <t>Naprava kompletnega tlaka na terenu :</t>
  </si>
  <si>
    <t xml:space="preserve">m3     </t>
  </si>
  <si>
    <t xml:space="preserve">kom   </t>
  </si>
  <si>
    <t>m2</t>
  </si>
  <si>
    <t xml:space="preserve"> pritličje, I. nadstropje (hall, povezovalni hodniki)</t>
  </si>
  <si>
    <t>velikosti 140x140 cm</t>
  </si>
  <si>
    <t xml:space="preserve">Krila se vgradijo v kovinski podboj ( zajet pri ključavničarskih delih ), </t>
  </si>
  <si>
    <t>v katerega se pri montaži vgradi gumijasto tesnilo.</t>
  </si>
  <si>
    <t>in odpiranjem po shemi.</t>
  </si>
  <si>
    <t xml:space="preserve">V elementu so vgrajena dvokrilna  vrata vel. 180x215 cm. </t>
  </si>
  <si>
    <t>Tesnilo     EPDM tesnilo</t>
  </si>
  <si>
    <t>Jeklene brezšivne cevi po DIN 2448, vključno loki in dodatek za razrez, antikorozijska zaščita in toplotna izolacija z žlebaki kot Armstrong-Tubolit, debeline 1/2 premera cevi, vključno AL oklep in pomožni material</t>
  </si>
  <si>
    <t xml:space="preserve"> DN  15 (odzračevanja, izpusti)</t>
  </si>
  <si>
    <t xml:space="preserve"> DN  20</t>
  </si>
  <si>
    <t xml:space="preserve"> DN  25</t>
  </si>
  <si>
    <t xml:space="preserve"> DN  32</t>
  </si>
  <si>
    <t xml:space="preserve"> DN  40</t>
  </si>
  <si>
    <t>Kroglični ventili s prirobnicami, vključno tesnilni material in spojni material</t>
  </si>
  <si>
    <t xml:space="preserve"> DN  50</t>
  </si>
  <si>
    <t>Lovilec nesnage, s prirobnicami, vključno tesnilni material in spojni material</t>
  </si>
  <si>
    <t>Protipovratna loputa za vgradnjo med prirobnice, vključno tesnilni material in spojni material</t>
  </si>
  <si>
    <t xml:space="preserve">Ročni ventil za hidravlično uravnovešanje s prirobničnim priključkom  namenjen za delovno temperaturo od –10°C do 120°C. Ventil ima proporcionalno karakteristiko dušenja, merne priključke za instrument za nastavljanje pretoka, numerično skalo, funkcijo zapornega ventila, vključno nastavitev pretoka z zapisnikom. </t>
  </si>
  <si>
    <t>kot Danfos</t>
  </si>
  <si>
    <t>Navojni kroglični ventil za izpuste in odzračevanja 1/2”</t>
  </si>
  <si>
    <t>Navojni kroglični ventil za izpuste  3/4”</t>
  </si>
  <si>
    <t>Termometer  z območjem 0-120 C</t>
  </si>
  <si>
    <t xml:space="preserve">Manometer  z območjem 0-4 bar </t>
  </si>
  <si>
    <t>Odzračni lončki V = 1,5  l</t>
  </si>
  <si>
    <t>15</t>
  </si>
  <si>
    <t>Razdelilnik ogrevne vode izdelan iz jeklenih cevi DN 100 x cca 1000 mm, vklj. z antikorozijsko zaščito, toplotno izolacijo in nosilno konstrukcijo, ter s priključki za NP6: 1xDN 50, 2xDN 32, 2xDN20, 1xR3/4'', 2xR1/2˝</t>
  </si>
  <si>
    <t>Jekleni profili za izdelavo podpor, konzol in podobno.</t>
  </si>
  <si>
    <t>Drobni spojni, varilni, montažni in tesnilni mat.</t>
  </si>
  <si>
    <t>Pripravljalna in zaključna dela, tlačna preizkušnja in vregulacija sistema, označbe, napisi, zagon sistemov s pooblaščenim serviserjem, primopredajna dokumentacija</t>
  </si>
  <si>
    <t>Transportni in ostali splošni  stroški</t>
  </si>
  <si>
    <t>3.0.</t>
  </si>
  <si>
    <t xml:space="preserve">LOKALNO HLAJENJE (knjižnica, učilnica)  </t>
  </si>
  <si>
    <t>Zunanja kompresorsko-kondenzatorska enota, toplotna črpalka z variabilno količino hladiva, ločene split izvedbe, predvidena za ogrevanje in hlajenje prostorov z okolju prijaznim hladilnim sredstvom R410A:</t>
  </si>
  <si>
    <t>- zunanja enota, sestavljena iz hermetičnega kompresorja, tipa "Inverter" in elektromotorja, z variabilnim številom vrtljajev, z zaščito pred preobremenitvijo in zamrzovanjem, vključno z zračno hlajenim kondenzatorjem, optimiranim za delovanje z R410A, z visokoučinkovitimi Al lamelami in Cu cevmi, ventilatorjem za odvod kondenzacijske toplote, za največjo možno učinkovitost pri najmanjšem hrupu, ter avtomatiko za krmiljenje kapacitete hlajenja</t>
  </si>
  <si>
    <t>- območje delovanja -15°C do 46°C hlajenje in -15°C do +24°C ogrevanje</t>
  </si>
  <si>
    <t>- možnost priklopa 3 notranjih enot</t>
  </si>
  <si>
    <t>NOMINALNI TEHNIČNI PODATKI:
Zunanja enota:</t>
  </si>
  <si>
    <t>- hladilna zmogljivost Qh = 7,92 kW</t>
  </si>
  <si>
    <t>- grelna zmogljivost Qg = 8,2 kW</t>
  </si>
  <si>
    <t>- Pel,hlajenje 2,69 kW; 1~ 230V/50Hz</t>
  </si>
  <si>
    <t>- Pel,ogrevanje = 2,34 kW; 1~ 230V/50Hz</t>
  </si>
  <si>
    <t>- energetska učinkovitost hlajenje/ogrevanje = 6,4 (A++) / 4,0 (A+)</t>
  </si>
  <si>
    <t>- nominalni električni tok = 16,5 A</t>
  </si>
  <si>
    <t>- zvočni tlak ob enoti = 61 dB(A)</t>
  </si>
  <si>
    <t>- teža = 52 kg</t>
  </si>
  <si>
    <t xml:space="preserve">- dimenzije (ŠxVšG) 845 x 702  x 363 mm     </t>
  </si>
  <si>
    <t>Ustreza npr. proizvajalec: CARRIER</t>
  </si>
  <si>
    <t>Tip: 38QUS027DS3</t>
  </si>
  <si>
    <t>Notranja enota split sistema, kasetne izvedbe, z zajemom spodaj in vpihom v prostor v 4-smereh, skupaj s/z:</t>
  </si>
  <si>
    <t>- snemljivim in pralnim filtrom G4</t>
  </si>
  <si>
    <t>- toplotni izmenjevalnik, optimiran za delovanje z R410A, z visoko učinkovitimi Al lamelami in Cu cevmi</t>
  </si>
  <si>
    <t>- serijsko opremljena z vsem električnim in komunikacijskim materialom potrebnim za delovanje</t>
  </si>
  <si>
    <t>- dekorativno masko oz. ohišjem z lopaticami za izpih v prostor v 4 smeri</t>
  </si>
  <si>
    <t>- brezžični IR daljinski upravljalnik</t>
  </si>
  <si>
    <t>NOMINALNI TEHNIČNI PODATKI:
- notranja kasetna enota:</t>
  </si>
  <si>
    <t>- hladilna zmogljivost Qh = 2,64 kW</t>
  </si>
  <si>
    <t>- grelna zmogljivost Qg = 3,0 kW</t>
  </si>
  <si>
    <t>- el. priključna moč: 20 W; 1~ 230V/50Hz</t>
  </si>
  <si>
    <t>- volumski pretok zraka: maks. 560 m3/h</t>
  </si>
  <si>
    <t>- zvočni tlak pri notranji enoti: 42/36 dB(A)</t>
  </si>
  <si>
    <t>- dim. in teža enote (DxVxG): 570 x 570 x 260 mm (15 kg)</t>
  </si>
  <si>
    <t>- dim. in teža maske (DxVxG): 647 x 647 x 50 mm (2,5 kg)</t>
  </si>
  <si>
    <t>Tip: 42QTD009DS</t>
  </si>
  <si>
    <t>Enako zgornji točki, le:</t>
  </si>
  <si>
    <t>- hladilna zmogljivost Qh = 5,0 kW</t>
  </si>
  <si>
    <t>- grelna zmogljivost Qg = 5,5 kW</t>
  </si>
  <si>
    <t>- volumski pretok zraka: maks. 650 m3/h</t>
  </si>
  <si>
    <t>- zvočni tlak pri notranji enoti: 45/36 dB(A)</t>
  </si>
  <si>
    <t>- dim. in teža enote (DxVxG): 570 x 570 x 260 mm (16,5 kg)</t>
  </si>
  <si>
    <t>Tip: 42QTD018DS</t>
  </si>
  <si>
    <t xml:space="preserve">Cevovodi iz bakrenih cevi za povezavo hladilnih naprav po navodilih proizvajalca, s tovarniško izolacijo, EN 12735-1, trdo spojeni, vključno s fitingi, tesnilnim in dodajnim materialom, 
</t>
  </si>
  <si>
    <t>zunanji premer R 1/4 (6,35 mm),</t>
  </si>
  <si>
    <t>zunanji premer R 3/8 (9,52 mm),</t>
  </si>
  <si>
    <t>5</t>
  </si>
  <si>
    <t>Dobava in montaža signalnih kablov za povezavo med zunanjimi napravami in centralno nadzornim sistemom</t>
  </si>
  <si>
    <t>- 3 x 0,75mm2 oklopljen kabel za signal</t>
  </si>
  <si>
    <t>- 3 x 1,5mm2 oklopljen kabel za napajanje</t>
  </si>
  <si>
    <t>6</t>
  </si>
  <si>
    <t>Tlačni preizkus instalacije ter vakuumiranje in dopolnjevanje sistema s hladilnim sredstvom (R410a)</t>
  </si>
  <si>
    <t>komplet (1 sistem)</t>
  </si>
  <si>
    <t>7</t>
  </si>
  <si>
    <t>PE cevi za razvode kondenza, vključno fitingi, spojni in vezni material</t>
  </si>
  <si>
    <t>PE 32</t>
  </si>
  <si>
    <t>8</t>
  </si>
  <si>
    <t>Zagon, nastavitve in poskusno obratovanje s poučevanjem uporabnika</t>
  </si>
  <si>
    <t>9</t>
  </si>
  <si>
    <t>Splošni, transportni in manipulativni stroški</t>
  </si>
  <si>
    <t>10</t>
  </si>
  <si>
    <t>Pripravljalna, nepredvidena in zaključna dela</t>
  </si>
  <si>
    <t>SKUPAJ:</t>
  </si>
  <si>
    <t>4.0</t>
  </si>
  <si>
    <t xml:space="preserve">PREZRAČEVANJE  </t>
  </si>
  <si>
    <t>PREZRAČEVANJE ŠOLE - KLIMAT KN-1</t>
  </si>
  <si>
    <t>Splošni opis prezračevalne naprave</t>
  </si>
  <si>
    <t>Dvo-etažna, dvojno-stenska prezračevalna naprava iz ohišja modularne izvedbe, za horinzontalno ali vertikalno montažo, popolnoma razstavljivim ohišjem z varjenimi in kovičenimi spoji. Vsak modul je sestavljen iz močnega samopodpornega okvirja in izolirnih dvojno-stenskih panelov, kar omogoča horizontalno ali vertikalno vgradnjo posameznih modulov. Samopodporno ohišje je izdelano iz posebno tiskanih in eloksiranih aluminijevih profilov, z žlebovi za izoliranje vseh spojev in kotov z gumo, za zahtevnano tesnost in ličnost konstrukcije. Profili so na kotih konstrukcije pritrjeni s po enim vijakom na vsako stranico, kar omogoča enostavno demontažo konstrukcije na mestu vgradnje, če bi bilo to potrebno. Stene, dno in streha so izdelani iz dvo-stenskih konstrukcijskih panelov iz pocinkane pločevine, z vmesno izolacijo iz mineralne volne, debeline 50mm. Izolacija je negorljiva in ustreza klasifikaciji požarne varnosti A1 po DIN 4120. Robovi panelov imajo 90° korak, da se popolnoma zrakotesno prilegajo ohišju, in so v konstrukcijo pritrjeni s posebnim "snap" oz. pripenjalnim sistemom in zaskočnimi utori.</t>
  </si>
  <si>
    <t>Nobeni dodatni vijaki ali kovice so potrebni za stabilno postavitev moduov in ohišja. Posebna zrakotesna izvedba notranjosti prezračevalne naprave, naredi le-to popolnoma zglajeno. Vsi paneli so po želji naročnika lahko dobavljivi tudi v izvedbi z drugimi materiali kot npr. s plastičnim premazom zaščitena jeklena pločevina, ali pločevina iz nerjavnega jekla, ter različnimi materiali za posamezno steno (notranjo ali zunanjo). Podobno kot vsa konstrukcija so izdelana tudi dostopna vrata v prezračevalno napravo, ki se zrakotesno prilagajajo konstrukciji in in odpirajo preko nastavljivih kljuk na ohišju. Vsa vrata so opremljena s posebnim "catch" varnostnim sistemom, ki onemogoča nenamerno odpiranje vrat komor pod tlakom oz. ob delovanju naprave. Prezračevalna naprava je dobavljiva s podporno konstrukcijo iz pocinkane pločevine, želene višine. Posamezni moduli prezračevalne naprava so na mestu vgradnje popolnoma sestavljivi le z priloženimi sestavnimi profili in vijaki, brez dodatno potrebnega montažnega materiala.</t>
  </si>
  <si>
    <t>- Maksimalna razlika tlakov naprave 3200 Pa</t>
  </si>
  <si>
    <t xml:space="preserve">- Maksimalna delovana temperatura ohišja 110°C </t>
  </si>
  <si>
    <t>- Priporočena hitrost zraka na pročelju izmenjevalnikov toplote 3,0 m/s,</t>
  </si>
  <si>
    <t>- ali po VDI 3803, v odvisnosti od obratovalnih ur na leto</t>
  </si>
  <si>
    <t>Dodatno k napravi odporni na zunanje vplive</t>
  </si>
  <si>
    <t>Naprava je opremljena s streho, položeno na ohišje naprave, ki je dodatno zaščitno barvana ter dodatnim vodo-odpornim tesnjenjem po celotnem obsegu spoja.</t>
  </si>
  <si>
    <t>Direktno gnani EC ventilator - EC "Plug fan"</t>
  </si>
  <si>
    <t>Izdelava, dobava in montaža ognjeodporne obloge iz protipožarnih mavčnih plošč debeline 12,5 mm, vključno potrebna kovinska podkonstrukcija iz tipskih stropnih profilov, polno izolirano s kameno volno gostote min. 40 kg/m3,  bandažiranje in kitanje stikov. Obloga  požarne odpornosti REI 30K komplet za oblogo RŠ ca :</t>
  </si>
  <si>
    <t>Obloga nosilcev HEA 240, polno izolirano do nosilca, RŠ obloge ca 0,80 m</t>
  </si>
  <si>
    <t>Obloga nosilcev HOP 200 x 200, polno izolirano do nosilca, RŠ obloge ca 0,70 m</t>
  </si>
  <si>
    <t xml:space="preserve">Suhomontažna izolirana stena na kov. podkonstrukciji , stena skupne debeline 125 mm ( npr. Knauf W 112), obloga dvojne GK impregnirane plošče deb. 2 x 12,5 mm; vključno naprava vratnih odprtin ( 3 kom); komplet z bandažiranjem in kitanjem površine v kvaliteti Q2 </t>
  </si>
  <si>
    <t>9.1</t>
  </si>
  <si>
    <t>9.2</t>
  </si>
  <si>
    <t>Keramika položena v sanitarijah in umivalnicah - pritličje, 1. nadstropje</t>
  </si>
  <si>
    <t xml:space="preserve">Dobava in izdelava prezračevane toplotno izolacijske fasade v sestavi: </t>
  </si>
  <si>
    <t>parna ovira</t>
  </si>
  <si>
    <t>Toplotna izolacija iz plošč kamene volne deb. 16 cm</t>
  </si>
  <si>
    <t>paropropustna folija - Tayvek ali primerljivo</t>
  </si>
  <si>
    <t>zračni sloj 4 cm</t>
  </si>
  <si>
    <t>fasadna obloga iz vroče pocinkanih (275g/m2) in prašno obarvanih mikroprofiliranih pločevin standardne debeline 0,6 mm; tip pločevine in barva po RAL proizvajalca - po izboru arhitekta.</t>
  </si>
  <si>
    <t>FASADA (povezovalni hodniki, nadstropje smer knjižnica)</t>
  </si>
  <si>
    <t>TERMOIZOLACIJSKA KONTAKTNA FASADA</t>
  </si>
  <si>
    <t xml:space="preserve">Izvedba toplotno izolacijske fasade, atestirani fasadni sistem na ploščah iz kamene volne z ETA certifikatom (kot npr. BAUMIT STAR), v naslednji sestavi :   </t>
  </si>
  <si>
    <t xml:space="preserve">Sistemsko fasadno lepilo za lepljenje fasadnih izolacijskih plošč iz kamene volne </t>
  </si>
  <si>
    <t>Plastična sidra npr. PSK s kovinskim jedrom  ( 3 na ploščo, oz 6 kom na 1m2 )</t>
  </si>
  <si>
    <t>Čepi za preprečitev toplotnih mostov  - 3 na ploščo</t>
  </si>
  <si>
    <t xml:space="preserve">Sistemsko fasadno lepilo za izdelavo armirnega sloja </t>
  </si>
  <si>
    <t xml:space="preserve">Alkalno odporna armirna mrežica iz steklenih vlaken (145g/m2) </t>
  </si>
  <si>
    <t>Temeljni premaz za pripravo podlage pred nanosom zaključnega sloja(kot npr. Baumit UniPrimer); poraba 0,20 – 0,25 kg/m2</t>
  </si>
  <si>
    <r>
      <t>Toplotno izolacijske fasadne plošče iz mineralne volne(</t>
    </r>
    <r>
      <rPr>
        <sz val="8"/>
        <rFont val="Arial"/>
        <family val="2"/>
      </rPr>
      <t>λ</t>
    </r>
    <r>
      <rPr>
        <sz val="8"/>
        <rFont val="Arial CE"/>
        <family val="0"/>
      </rPr>
      <t>=0,036W/mK).</t>
    </r>
  </si>
  <si>
    <t>V ceni po enoti mere za fasado upoštevati vse sistemske fasadne profile, kot:</t>
  </si>
  <si>
    <t>Dobavo in vgradnjo vogalnikov, odkapnih profilov na vseh previsnih površinah, profilov za zaključevanje na kleparske izdelke..</t>
  </si>
  <si>
    <t>Dobava in vgradnja samolepilne, bele zaključne letve z mrežico in tesnilnim trakom za izvedbo tesnega priključka fasade na okenski ali vratni okvir.</t>
  </si>
  <si>
    <t>Pred izvedbo kontaktne fasade morajo biti površine sten očiščene praha in nevezanih delcev.</t>
  </si>
  <si>
    <t xml:space="preserve">Dobava in vgradnja nosilne letve za izolacijo ( ALU profil za podzidek) v debelini izolacije. </t>
  </si>
  <si>
    <t>Pripravljeni, pastozni , tankoslojni zaključni omet; Mineralen, dobro paropropusten in posebno odklonilen za umazanijo (kot npr. Baumit Nanopor Top Fine); Zrnavost 1,0 mm; zaglajena struktura; barvna karta Baumit; - ZAGLAJENE POVRŠINE OKENSKIH IN VRATNIH ŠPALET</t>
  </si>
  <si>
    <t>Pripravljeni, pastozni , tankoslojni zaključni omet; Mineralen, dobro paropropusten in posebno odklonilen za umazanijo (kot npr. Baumit Nanopor Top); Zrnavost 2,0 mm; praskana struktura; barvna po izboru arhitekta</t>
  </si>
  <si>
    <t xml:space="preserve">FASADNI PODSTAVEK </t>
  </si>
  <si>
    <t xml:space="preserve">Fasadni sistem za podzidek (kot naprimer weber.therm marmolit): </t>
  </si>
  <si>
    <t>fasadno lepilo XPS izlacijske plošče (kot npr. weber.therm fasadno lepilo 401PE v kolikor je podlaga mineralna</t>
  </si>
  <si>
    <t>plastično sidro s kovinskim jedrom nad hidroizolacijo (kot npr. weber PSK) dolžine debelina izolacije + 5 cm (2 na ploščo)</t>
  </si>
  <si>
    <t>sistemsko fasadno lepilo za izdelavo armirnega sloja (kot npr. weber.therm fasadno leipo 401PE)</t>
  </si>
  <si>
    <t>alkalijsko odporna armirna mrežica iz steklenih vlaken (145g/m2) (kot npr. weber armirna mreža 9901)</t>
  </si>
  <si>
    <t>osnovni premaz (kot npr. weber osnovni premaz G700)</t>
  </si>
  <si>
    <t>zaključni sloj z granulacijo do 1,5 mm  (kot npr. weber.pas acril 1,5 mm); barva po izboru arhitekta</t>
  </si>
  <si>
    <t>FASADA (telovadnica)</t>
  </si>
  <si>
    <t>3.1</t>
  </si>
  <si>
    <t xml:space="preserve">izolacija XPS - 30 kg/m3, debeline 16 cm (kot npr. Styrodur) </t>
  </si>
  <si>
    <t>fasadni podstavek - hall, povezovalni hodniki</t>
  </si>
  <si>
    <t>3.2</t>
  </si>
  <si>
    <t>fasadni podstavek - telovadnica</t>
  </si>
  <si>
    <t>za Alu okna v  telovadnici</t>
  </si>
  <si>
    <t>Izdelava geodetskega posnetka in katastra zunanje ureditve in odvodnjavanja.</t>
  </si>
  <si>
    <t>kpl.</t>
  </si>
  <si>
    <t>5.0</t>
  </si>
  <si>
    <t>5.1</t>
  </si>
  <si>
    <t>5.2</t>
  </si>
  <si>
    <t xml:space="preserve">Izdelava teh. dokumentacije PID, </t>
  </si>
  <si>
    <t>Demontaža dotrajane valovite salonitne kritine komplet s pomožnimi deli in prenosi do gradbiščne deponije, potrebna zaščita nevarnih gradbenih odpadkov ter odvoz k poobleščenemu zbiratelju gr. odpadkov; vključno stroški prevzema gradbenih odpadkov</t>
  </si>
  <si>
    <t>6.1</t>
  </si>
  <si>
    <t>Ograja H=4,50m; komplet</t>
  </si>
  <si>
    <t>6.2</t>
  </si>
  <si>
    <t xml:space="preserve">Manj že izvedena ograja </t>
  </si>
  <si>
    <t>Betonski podstavek ograje, dim ca viš. do 1,00 m, š. 20 cm;  povprečne višine nad terenom ca 20 cm, vidni robovi posneti  (prilagoditi višini sosednjih parcel). Podstavek ograje se izvede na severni strani proti individualnim hišam; komplet z vsemi potrebnimi deli</t>
  </si>
  <si>
    <t>okoli šolskega kompleksa, vključno z izvedbo točkovnih temeljev za stebre, ter izvedba betonskega robnika 8/25cm,</t>
  </si>
  <si>
    <t>Dobava in montaža tipske kovinske zaščitne ograje okoli igrišča, vključno z izvedbo točkovnih temeljev za stebre,</t>
  </si>
  <si>
    <t>kpl.:</t>
  </si>
  <si>
    <t>Nasprotno si gibljive in aerodinamično oblikovane lopatice žaluzije, izdelane iz stiskanih aluminijastih profilov, montiranih na ohišje iz tiskanih aluminijastih profilov s 30 mm prirobnicami. Lopatice so gibljive preko plastičnih zobniških prenosnikov, vgrajenih v votlo ohišje. Plastični zobniški prenosniki so zaščiteni pred prahom in umazanijo, ki jih tok zraka prinaša do notranjosti ohišja, kot tudi pred umazanijo in prahom od zunanjih vremenskih vplivov.</t>
  </si>
  <si>
    <t>Fleksibilni priključki 80 mm</t>
  </si>
  <si>
    <t>izdelani iz s pocinkano pločevino dvo-stransko zaključeno posebno tkanino, zrakotesno vgrajeno v dva profila iz antikorozivnega materiala, širine 30 mm z luknjicami po DIN 24193 R1 na vsakem robu za priklop na kanalsko mrežo. Fleksibilni priključki so zrakotesni, klasifikacije C po EN 13180 (najboljši razred) ustreza EN 13779 in VDI 3803.</t>
  </si>
  <si>
    <t>Opis prezračevalne naprave v projektu</t>
  </si>
  <si>
    <t>Tip naprave: modularna dovodno-odvodna naprava, za zunanjo postavitev, v dvoetažni izvedbi</t>
  </si>
  <si>
    <t>Izvedba ohišja kot opisano v splošnem opisu</t>
  </si>
  <si>
    <t>Material panelov naprave:</t>
  </si>
  <si>
    <t>- zunaj: pocinkana pločevina dodatno prašno barvana</t>
  </si>
  <si>
    <t>- znotraj: pocinkana pločevina</t>
  </si>
  <si>
    <t>- dno: pocinkana pločevina</t>
  </si>
  <si>
    <t>Karakteristike ohišja naprave:</t>
  </si>
  <si>
    <t>- Debelina profilov ohišja min. 65 mm</t>
  </si>
  <si>
    <t>- Debelina pločevine profilov min. 2 mm</t>
  </si>
  <si>
    <t>- Debelina materiala pločevine sten notranja/zunanja min. 1,0/1,0 mm</t>
  </si>
  <si>
    <t>- Debelina panela min. 40 mm</t>
  </si>
  <si>
    <t>- Gostota izolacije min. 50 kg/m3</t>
  </si>
  <si>
    <t>- Klasifikacija mehanske stabilnosti D2 (prEN 1886)</t>
  </si>
  <si>
    <t>- Klasifikacija tesnosti ohišja L1 (prEN 1886)</t>
  </si>
  <si>
    <t>- Klasifikacija prehoda toplote min. T2 (prEN 1886 - EUROVENT)</t>
  </si>
  <si>
    <t>- Klasifikacija toplotnih mostov min. TB2 (prEN 1886 - EUROVENT)</t>
  </si>
  <si>
    <t>- Dušenje zvoka po EN 1886-1998 33 dB(A)</t>
  </si>
  <si>
    <t>Komponente v smeri zraka, kot opisano v nadalje:</t>
  </si>
  <si>
    <t>DOVODNI DEL</t>
  </si>
  <si>
    <t>Čelna stran</t>
  </si>
  <si>
    <t>Čelna stran, kot opisana že v splošnem delu opisa naprave</t>
  </si>
  <si>
    <r>
      <t xml:space="preserve">Opremljena z žaluzijo s pogonom, </t>
    </r>
    <r>
      <rPr>
        <u val="single"/>
        <sz val="10"/>
        <rFont val="Arial"/>
        <family val="2"/>
      </rPr>
      <t>montirana v ohišju naprave</t>
    </r>
    <r>
      <rPr>
        <sz val="10"/>
        <rFont val="Arial"/>
        <family val="2"/>
      </rPr>
      <t>, kot opisano v splošnem delu opisa naprave, 
z odprtino 1220 x 667mm.</t>
    </r>
  </si>
  <si>
    <t>Dodatki:</t>
  </si>
  <si>
    <t>- pocinkana hauba za zajem zraka</t>
  </si>
  <si>
    <t>- snemljiv panel za dostop do žaluzije in pogona</t>
  </si>
  <si>
    <t>Vrečasti filter, kot opisan že v splošnem opisu naprave.</t>
  </si>
  <si>
    <t>Klasifikacija filtra: M 5</t>
  </si>
  <si>
    <t>Površina filtra: 8.4 m2</t>
  </si>
  <si>
    <t>Globina: 535 mm</t>
  </si>
  <si>
    <t>Začetni padec tlaka: 36 Pa</t>
  </si>
  <si>
    <t>Končni padec tlaka: 200 Pa</t>
  </si>
  <si>
    <t>Elementi filtra: 2 kos 595 x 595 mm</t>
  </si>
  <si>
    <t>- izvedena mesta za meritve razlike tlakov</t>
  </si>
  <si>
    <t>- tlačno stikalo (presostat)</t>
  </si>
  <si>
    <t>- profili filtra iz pocinkane pločevine</t>
  </si>
  <si>
    <t>- servisna vrata s tečaji (EMKA)</t>
  </si>
  <si>
    <t>Ploščni rekuperator</t>
  </si>
  <si>
    <r>
      <t xml:space="preserve">Ploščni rekuperator kot opisan že v splošnem opisu naprave, </t>
    </r>
    <r>
      <rPr>
        <u val="single"/>
        <sz val="10"/>
        <rFont val="Arial"/>
        <family val="2"/>
      </rPr>
      <t>aluminijaste</t>
    </r>
    <r>
      <rPr>
        <sz val="10"/>
        <rFont val="Arial"/>
        <family val="2"/>
      </rPr>
      <t xml:space="preserve"> izvedbe z obtokom zraka in izkoristkom pozimi minimalno 80 %.</t>
    </r>
  </si>
  <si>
    <t>Zima:</t>
  </si>
  <si>
    <t>Količina zraka - dovod: 4.000 m3/h</t>
  </si>
  <si>
    <t>Količina zraka - odvod: 4.000 m3/h</t>
  </si>
  <si>
    <t>Temperatura zunanjega zraka: -13 °C / 90 %</t>
  </si>
  <si>
    <t>Temperatura notranjega zraka: 21 °C / 40 %</t>
  </si>
  <si>
    <t>Maksimalni tlačni padec na dovodni strani: 155 Pa</t>
  </si>
  <si>
    <t>Maksimalni tlačni padec na odvodni strani: 166 Pa</t>
  </si>
  <si>
    <t>Izkoristek ploščnega rekuperatorja: minimalno 80.5 %</t>
  </si>
  <si>
    <t>Minimalna temperatura za rekuperacijo: 14.4 °C</t>
  </si>
  <si>
    <t>Minimalna vrnjena moč: 36.7 kW</t>
  </si>
  <si>
    <t>Leto:</t>
  </si>
  <si>
    <t>Temperatura zunanjega zraka: 35 °C / 40 %</t>
  </si>
  <si>
    <t>Temperatura notranjega zraka: 26 °C / 55 %</t>
  </si>
  <si>
    <t>Izkoristek ploščnega rekuperatorja: minimalno 75.6 %</t>
  </si>
  <si>
    <t>Minimalna temperatura za rekuperacijo: 28.2 °C / 59 %</t>
  </si>
  <si>
    <t>Minimalna vrnjena moč: -9.1 kW</t>
  </si>
  <si>
    <t>- lovilnik kondenzata iz pločevine iz nerjavnega jekla</t>
  </si>
  <si>
    <t>- "bypass" oz. žaluzija za obtok zraka na dovodu</t>
  </si>
  <si>
    <t>- sifon</t>
  </si>
  <si>
    <t>Grelni izmenjevalnik toplote</t>
  </si>
  <si>
    <t>Izmenjevalnik toplote kot opisan že v splošnem opisu naprave, na hišju iz pocinkane pločevine.</t>
  </si>
  <si>
    <t>Zima - ogrevanje:</t>
  </si>
  <si>
    <t>Vstopni zrak: 12 °C</t>
  </si>
  <si>
    <t>Izstopni zrak: 22 °C</t>
  </si>
  <si>
    <t>Grelni medij: voda</t>
  </si>
  <si>
    <t>Temperaturni režim grelnega medija: 55/45 °C</t>
  </si>
  <si>
    <t>Pretok grelnega medija: 1.169 l/h</t>
  </si>
  <si>
    <t>Hidravlični tlačni padec grelnega medija: 21.2 kPa</t>
  </si>
  <si>
    <t>Grelna moč: 13.5 kW</t>
  </si>
  <si>
    <t>Maksimalni zračni padec tlaka: 20 Pa</t>
  </si>
  <si>
    <t>Material izmenjevalnika toplote: Bakrene cevi, aluminijaste lamele</t>
  </si>
  <si>
    <t>Material ohišja izmenjevalnika toplote: pocinkana pločevina</t>
  </si>
  <si>
    <t>Razdalja med lamelami: minimalno 2,0 mm</t>
  </si>
  <si>
    <t>- protizamrzovalna zaščita izmenjevalnika (termostat - montiran)</t>
  </si>
  <si>
    <t>- priključki grelnika obrnjeni v notranjost naprave, 90°v smeri toka zraka</t>
  </si>
  <si>
    <t>Prazna komora</t>
  </si>
  <si>
    <t>Prazna komora, kot opisana že v splošnem delu opisa naprave, dolžine min. 600mm, za vgradnjo hidravličnih komponent grelnika (obtočna črpalka, ventili, ipd.)</t>
  </si>
  <si>
    <t>- snemljiv panel (K)</t>
  </si>
  <si>
    <t>Sklop ventilatorja in motorja, kot opisan že v splošnem opisu naprave.</t>
  </si>
  <si>
    <t>Zunanji statični tlak: 400 Pa</t>
  </si>
  <si>
    <t>Skupni tlak: 887 Pa</t>
  </si>
  <si>
    <t>Št. vrtljajev: 2.102 1/min</t>
  </si>
  <si>
    <t>Absorbirana električna moč: 1.6 kW (SFP 2)</t>
  </si>
  <si>
    <t>Izkoristek min: 74 %</t>
  </si>
  <si>
    <t>Zvočna moč: 82.3 dB(A)</t>
  </si>
  <si>
    <t>Zvočni pas na sesalni strani:</t>
  </si>
  <si>
    <t>63 / 125 / 250 / 500 / 1000 / 2000 / 4000 / 8000 Hz</t>
  </si>
  <si>
    <t>39 / 49 / 67 / 68 / 67 / 70 / 66 / 60 dB(A)</t>
  </si>
  <si>
    <t>Zvočni pas na tlačni strani:</t>
  </si>
  <si>
    <t>44 / 55 / 72 / 73 / 78 / 77 / 72 / 65 dB(A)</t>
  </si>
  <si>
    <t>Zaščita in izvedba motorja: IP54, 3~, 380-480 V, 50 Hz</t>
  </si>
  <si>
    <t>Nominalna moč: 2.4 kW</t>
  </si>
  <si>
    <t>Nominalno št. vrtljajev: 2.400 1/min</t>
  </si>
  <si>
    <t>Nominalni električni tok: 3.7 A</t>
  </si>
  <si>
    <t>- kljuka na vratih z zaščitnim zapiralom</t>
  </si>
  <si>
    <t>- priključki za kontrolo količine zraka</t>
  </si>
  <si>
    <t>- varnostno/izklopno stikalo s pomožnim kontaktom (montirano in ožičeno s kabli z opletom)</t>
  </si>
  <si>
    <t>Dušilnik zvoka, kot opisan že v splošnem delu opisa naprave, skupaj s kulisami za dušenje zvoka, z naslednjimi minimalnimi podatki o dušenju:</t>
  </si>
  <si>
    <t>63 / 125 / 250 / 500 /1000 / 2000 / 4000 / 8000 Hz</t>
  </si>
  <si>
    <t>7 / 11 / 20 / 29 / 43 / 21 / 16 / 12 dB</t>
  </si>
  <si>
    <t>- steklena vlakna zaščitena s celulozno folijo</t>
  </si>
  <si>
    <t>- ohišje iz pocinkane pločevine</t>
  </si>
  <si>
    <t>Klasifikacija filtra: F 7</t>
  </si>
  <si>
    <t>Začetni padec tlaka: 72 Pa</t>
  </si>
  <si>
    <t>- servisna vrata s tečaji (EMKA), z varnostnim zapiralom</t>
  </si>
  <si>
    <t>Čelna stran, kot opisana že v splošnem delu opisa naprave.</t>
  </si>
  <si>
    <t>z odprtino 1220 x 667mm.</t>
  </si>
  <si>
    <t>- fleksibilni priključki, kot opisano v splošnem opisu naprave</t>
  </si>
  <si>
    <t>ODVODNI DEL</t>
  </si>
  <si>
    <t>Prazna komora, kot opisana že v splošnem delu opisa naprave, dolžine min. 400mm</t>
  </si>
  <si>
    <t>- /</t>
  </si>
  <si>
    <t>Dobava in montaža opreme za CTV, montirane v sklopu TLK omarice:</t>
  </si>
  <si>
    <t>.- delilnik  8  vejni</t>
  </si>
  <si>
    <t>-priključni konektorji, komplet</t>
  </si>
  <si>
    <t>-vtičnica 230V, 10A</t>
  </si>
  <si>
    <t>drobni material, komplet</t>
  </si>
  <si>
    <t>Meritve signala na antenskih vtičnicah z izdelavo merilnih protokolov</t>
  </si>
  <si>
    <t xml:space="preserve">Dobava in montaža koaksilnega kabla 75 ohmov, </t>
  </si>
  <si>
    <t>se uporabi kabel tip H 125 CH ( Smartcom )</t>
  </si>
  <si>
    <t>se uporabi kabel tip PRG 11 ( Smartcom )</t>
  </si>
  <si>
    <t xml:space="preserve">Dobava in montaža končne antenske vtičnice z možnostjo priključka  na internet, </t>
  </si>
  <si>
    <t>kot npr. TWO-3400, in ustrezno vgradno dozo (podomet, zidni kanal )</t>
  </si>
  <si>
    <t>Dobava in montaža samogasnih instalacijskih cevi, p/o</t>
  </si>
  <si>
    <t>fi 16 mm</t>
  </si>
  <si>
    <t xml:space="preserve"> m</t>
  </si>
  <si>
    <t>Pregledi, meritve, certifikati</t>
  </si>
  <si>
    <t xml:space="preserve">Droben nespecificiran material ( doze, ...), manipulativni, </t>
  </si>
  <si>
    <t xml:space="preserve">prevozni stroški     </t>
  </si>
  <si>
    <t>Funkcionalni preizkus vgrajene el. opreme</t>
  </si>
  <si>
    <t>TELEVIZIJA SKUPAJ</t>
  </si>
  <si>
    <t>RAČUNALNIŠKA MREŽA</t>
  </si>
  <si>
    <t>za vrata (steklena stena) v gradbeni odprtini 690x417 cm   POZ StS 01</t>
  </si>
  <si>
    <t xml:space="preserve">OPOMBA : Barva, tip, velikost in način polaganja po </t>
  </si>
  <si>
    <t>izboru projektanta !</t>
  </si>
  <si>
    <t>Pregled zemeljskih tal s končnim poročilom geomehanika</t>
  </si>
  <si>
    <t>toplotna izolacija - npr. Tervol TP, debeline 4 cm,</t>
  </si>
  <si>
    <t>Pretok zraka: 4.000 m3/h</t>
  </si>
  <si>
    <t>Zunanji statični tlak: 300 Pa</t>
  </si>
  <si>
    <t>Skupni tlak: 637 Pa</t>
  </si>
  <si>
    <t>Št. vrtljajev: 1.862 1/min</t>
  </si>
  <si>
    <t>Absorbirana električna moč: 1.16 kW (SFP 2)</t>
  </si>
  <si>
    <t>Izkoristek min: 77 %</t>
  </si>
  <si>
    <t>Zvočna moč: 78.8 dB(A)</t>
  </si>
  <si>
    <t>36 / 48 / 63 / 66 / 64 / 67 / 63 / 57 dB(A)</t>
  </si>
  <si>
    <t>39 / 52 / 68 / 70 / 75 / 73 / 68 / 62 dB(A)</t>
  </si>
  <si>
    <t>Zaščita in izvedba motorja: IP54, 1~, 200-280 V, 50 Hz</t>
  </si>
  <si>
    <t>Nominalna moč: 1.25 kW</t>
  </si>
  <si>
    <t>Nominalno št. vrtljajev: 1.950 1/min</t>
  </si>
  <si>
    <t>Nominalni električni tok: 5.6 A</t>
  </si>
  <si>
    <r>
      <t xml:space="preserve">Ploščni rekuperator kot opisan že v splošnem opisu naprave, </t>
    </r>
    <r>
      <rPr>
        <u val="single"/>
        <sz val="10"/>
        <rFont val="Arial"/>
        <family val="2"/>
      </rPr>
      <t>aluminijaste</t>
    </r>
    <r>
      <rPr>
        <sz val="10"/>
        <rFont val="Arial"/>
        <family val="2"/>
      </rPr>
      <t xml:space="preserve"> izvedbe z obtokom zraka in izkoristkom pozimi minimalno </t>
    </r>
    <r>
      <rPr>
        <b/>
        <u val="single"/>
        <sz val="10"/>
        <rFont val="Arial"/>
        <family val="2"/>
      </rPr>
      <t>80.0 %.</t>
    </r>
  </si>
  <si>
    <t>Tehnični podatki ploščnega rekuperatorja toplote so specificirani pri dovodni sekciji naprave.</t>
  </si>
  <si>
    <t>Prazna komora, kot opisana že v splošnem delu opisa naprave, dolžine min. 610mm</t>
  </si>
  <si>
    <t>Krmilno-regulacijska oprema naprave</t>
  </si>
  <si>
    <t>Prezračevalna naprava mora biti opremljena z elektro komandno omaro, z vso potrebno močnostno in krmilno periferijo za varno, stabilno, zanesljivo in uporabniku prijazno delovanje.</t>
  </si>
  <si>
    <t>Osnovne funkcije krmilne opreme naprave so kontrola temperature vpiha ali kontrola temperature prostorskega zraka, glede na zahtevano oz. glede na trenutno temperaturo v prostoru, kontrola temperature na zajemu svežega zraka, temperature za rekuperacijo, temperaturo prostora in glede na to kontrolo moči izmenjevalnikov z izhodnimi signali 0 - 10V (zvezno), ter vzdrževanje konstantnega tlaka v kanalskem razvodu (z manipulacijo hitrosti ventilatorjev), ali kontrola konstantnega pretoka zraka, vključno s potrebnimi tipali (tlačna regulacija).</t>
  </si>
  <si>
    <t>Potrebna je regulacija vseh zaščitnih in regulacijskih žaluzij naprave ter kontrola zamašenosti filtrov z indikacijo oz. prikazom, vključno z izklopom naprave v primeru požara ali druge kritične napake.</t>
  </si>
  <si>
    <t>Napredne funkcije krmilnika naprave so kontrola tlaka v kanalski mreži glede na signal aktivnega tlačnega tipala v kanalu, nočno pohlajevanje, protizmrzovalna zaščita prostora, urniki delovanja, ipd.</t>
  </si>
  <si>
    <t>Regulacija naj bo izvedena preko prosto programabilnega krmilnika priznanega proizvajalca in opremljena z uporabniškim vmesnikom z LCD prikazovalnikom s prikazom glavnih funkcij, temperatur in alarmov, ter internim WEB vmesnikom za priklop na lokalno LAN omrežje</t>
  </si>
  <si>
    <t>Krmilnik naj omogoča povezavo na CNS sistem preko ModBus RS485 (pred naročilom uskladiti z morebitnim CNS sistemom naročnika/uporabnika).</t>
  </si>
  <si>
    <t>Generalni dodatki k prezračevalni napravi</t>
  </si>
  <si>
    <t>Prezračevalna naprave je opremljena z naslednjimi dodatki:</t>
  </si>
  <si>
    <t>- podporni profil iz pocinkane pločevine, višine 80 mm, kot opisan v splošnem opisu naprave</t>
  </si>
  <si>
    <t>- vodoodporna izvedba ohišja in vseh spojev, vključno s standardno streho</t>
  </si>
  <si>
    <t>Naprava mora ustrezati aktualni zakonodaji, pravilniku o učinkoviti rabi energije v stavbah (PURES), skladna pa mora biti tudi z evropsko direktivo "ErP 2018"!!</t>
  </si>
  <si>
    <t>Ustrezna prezračevalna naprava, na primer:</t>
  </si>
  <si>
    <t>Proizvajalec: WEGER ali enakovredno</t>
  </si>
  <si>
    <t>Tip naprave: DIWER 126/126 WF</t>
  </si>
  <si>
    <t>Dimenzije (DxŠxV): 5.420 x 1.316 x 1.526 mm</t>
  </si>
  <si>
    <t>Teža naprave: cca. 1.700 kg</t>
  </si>
  <si>
    <t>PREZRAČEVANJE GARDEROB IN SANITARIJ TELOVADNICE - KLIMAT KN-2</t>
  </si>
  <si>
    <t>Dovodno odvodna kompaktna klimatska naprava za notranjo podstropno postavitev, dvostenska, z naslednjimi konstrukcijskimi karakteristikami:</t>
  </si>
  <si>
    <t>- ohišje klimatske naprave sestavljeno iz nosilnega okvirja, galvaniziranega in dodatno barvanega v beli barvi, galvaniziranih dvostenskih panelov z vmesno toplotno in akustično izolacijo, zunaj dodatno barvanih v beli barvi. Izolacija iz mineralne volne debeline min. 40 mm (razred prehoda toplote T2, požarna odpornost A1). Ohišje je ležeče izvedbe, kanalski priključki naprave so čelni.</t>
  </si>
  <si>
    <t>- za izkoriščanje toplote odpadnega zraka je v napravo vgrajen visoko-učinkoviti aluminijasti ploščni prenosnik toplote (do &gt;90%), vključno z banjico za lovljenje kondenza ter bypass žaluzijo</t>
  </si>
  <si>
    <t>- napravo sta na dovodu in povratku vgrajena sintetična filtra razreda F7 oz. M5. Za kontrolo umazanosti se uporabljata na napravo prigrajeni in z avtomatiko povezani tlačni stikali</t>
  </si>
  <si>
    <t>- ventilatorja na dovodu svežega zraka in povratku odpadnega sta direktno gnana, centrifugalne zvedbe z naprej zakrivljenimi lopaticami. Motorja ventilatorja sta visokoučinkovita, elektronsko komutirana (EC) izvedbe z zvezno regulacijo hitrosti.</t>
  </si>
  <si>
    <t>- na zajemu svežega in odpadnem zraku sta vgrajeni zaporni žaluziji s pogonoma</t>
  </si>
  <si>
    <t>- v napravo je serijsko vgrajen el. dogrelnik zraka ustrezne kapacitete, za zimske ekstreme</t>
  </si>
  <si>
    <t>- naprava omogoča kasnejšo dogradnjo in kontrolo vodnega ali DX (R410a) grelnika/hladilnika zraka</t>
  </si>
  <si>
    <t>Tehnični podatki:</t>
  </si>
  <si>
    <t>Rekuperativna enota s ploščnim aluminijastim prenosnikom toplote:</t>
  </si>
  <si>
    <t>- pretok zraka dovod: 1.300 m3/h</t>
  </si>
  <si>
    <t>- pretok zraka odvod: 1.300 m3/h</t>
  </si>
  <si>
    <r>
      <t xml:space="preserve">- temperaturni izkoristek pozimi </t>
    </r>
    <r>
      <rPr>
        <u val="single"/>
        <sz val="10"/>
        <rFont val="Arial"/>
        <family val="2"/>
      </rPr>
      <t>min. 83 % pri pogojih po EN308 (Eurovent)</t>
    </r>
  </si>
  <si>
    <t>Dovodna EC ventilatorska enota:</t>
  </si>
  <si>
    <t>- razpoložljiv zunanji statični tlak: 280 Pa</t>
  </si>
  <si>
    <t>- &lt; SFP 2 (Pel,maks,vent = 455W)</t>
  </si>
  <si>
    <t>Odvodna ventilatorska enota:</t>
  </si>
  <si>
    <t>Podatki o zvoku - pri maksimalni zmogljivosti naprave:</t>
  </si>
  <si>
    <t>- zvočna moč ohišja maks. 67dB(A)</t>
  </si>
  <si>
    <t>- zvočni tlak maks. 49dB(A) @ 3m</t>
  </si>
  <si>
    <t>Električni podatki:</t>
  </si>
  <si>
    <t>- napajanje 3f/400V/50Hz</t>
  </si>
  <si>
    <t>- električna priključna moč 3,7 kW (vklj. elektr. dogrelnik)</t>
  </si>
  <si>
    <t>- električni tok 18A</t>
  </si>
  <si>
    <t>Regulacija:</t>
  </si>
  <si>
    <t>Tovarniško vgrajena regulacija s stenskim daljinskim panelom z zaslonom na dotik (TOUCH) in temperaturnim tipalom za namestitev v prostor omogoča sledeče funkcije:</t>
  </si>
  <si>
    <t>- vklop/izklop naprave
- daljinski vklop/izklop
- tedenska programska ura delovanja
- časovni zamik delovanja
- ročna ali samodejna izbira hitrosti
- zvezna regulacija EC motorjev ventilatorjev (0-100%)
- regulacija dogrevanja zraka (električni dogrelnik, zvezno 0-100%)
- protizmrzovalna zaščita rekuperatorja (zvezno 0-100%)
- priklop, tipal kvalitete zraka (VOC ali CO2), senzorjev prisotnosti, tlačnih stikal filtrov, ipd.
- prikaz alarmov
- CNS povezava preko ModBus RTU protokola
- priklop požarnega alarma</t>
  </si>
  <si>
    <t>Dimenzije (bruto) in teža:</t>
  </si>
  <si>
    <t>- L x B x H: 1.700 x 1.385 x 390 mm</t>
  </si>
  <si>
    <t>- teža naprave: 180 kg</t>
  </si>
  <si>
    <t>Ustreza: 2VV, tip HRFL2-150-XE1 ali enakovredno</t>
  </si>
  <si>
    <t xml:space="preserve">PREZRAČEVANJE  TELOVADNICE - KN-3 </t>
  </si>
  <si>
    <r>
      <t xml:space="preserve">Dovodno odvodna kompaktna </t>
    </r>
    <r>
      <rPr>
        <u val="single"/>
        <sz val="10"/>
        <rFont val="Arial"/>
        <family val="2"/>
      </rPr>
      <t>decentralna klimatska naprava</t>
    </r>
    <r>
      <rPr>
        <sz val="10"/>
        <rFont val="Arial"/>
        <family val="2"/>
      </rPr>
      <t xml:space="preserve"> za notranjo podstropno postavitev, dvostenska, z naslednjimi konstrukcijskimi karakteristikami:</t>
    </r>
  </si>
  <si>
    <t>- ohišje klimatske naprave sestavljeno iz nosilnega okvirja, galvaniziranega in zunaj dodatno barvanega v beli barvi, galvaniziranih dvostenskih panelov z vmesno toplotno in akustično izolacijo, zunaj dodatno barvanih v beli barvi. Izolacija iz mineralne volne debeline min. 40 mm (razred prehoda toplote T2, požarna odpornost A1). Ohišje je ležeče izvedbe.</t>
  </si>
  <si>
    <t>- napravo sta na dovodu in povratku vgrajena sintetična filtra razreda G4+F7. Za kontrolo umazanosti se uporabljata na napravo prigrajeni in z avtomatiko povezani tlačni stikali</t>
  </si>
  <si>
    <t>- na vpihu zraka v prostor je vgrajena posebno oblikovana izpušna rešetka v ti. "straw" sistemu, za najmanjši možni hrup in največji možni domet naprave</t>
  </si>
  <si>
    <t>- pretok zraka dovod: 800 m3/h</t>
  </si>
  <si>
    <t>- pretok zraka odvod: 800 m3/h</t>
  </si>
  <si>
    <t>- razpoložljiv zunanji statični tlak: 160 Pa</t>
  </si>
  <si>
    <t>- &lt; SFP 2 (Pel,maks,vent = 350W)</t>
  </si>
  <si>
    <t>Domet naprave:</t>
  </si>
  <si>
    <t>- minimalno 10m pri projektnih pogojih</t>
  </si>
  <si>
    <t>- zvočna moč ohišja maks. 55dB(A)</t>
  </si>
  <si>
    <t>- zvočni tlak maks. 41,7dB(A) @ 1m</t>
  </si>
  <si>
    <t>- zvočni tlak maks. 32,9dB(A) @ 3m</t>
  </si>
  <si>
    <t>- napajanje 1f/230V/50Hz</t>
  </si>
  <si>
    <t>- električna priključna moč 2,02 kW (vklj. elektr. dogrelnik)</t>
  </si>
  <si>
    <t>- električni tok 8,8A</t>
  </si>
  <si>
    <t>Dimenzije in teža:</t>
  </si>
  <si>
    <t>- L x B x H: 1.098 x 2.076 x 452 mm</t>
  </si>
  <si>
    <t>- teža naprave: 127 kg</t>
  </si>
  <si>
    <t>Ustreza: 2VV, tip HRWA1-070-XE1 ali enakovredno</t>
  </si>
  <si>
    <t>Cevni radialni ventilator, vključno z:</t>
  </si>
  <si>
    <t>elastičnimi priključki,objemkami in obešalni material,</t>
  </si>
  <si>
    <t>regulator -stikalo, pomožni material</t>
  </si>
  <si>
    <t>TD-250/100</t>
  </si>
  <si>
    <r>
      <t xml:space="preserve"> V = 120 m</t>
    </r>
    <r>
      <rPr>
        <vertAlign val="superscript"/>
        <sz val="10"/>
        <rFont val="Arial"/>
        <family val="2"/>
      </rPr>
      <t>3</t>
    </r>
    <r>
      <rPr>
        <sz val="10"/>
        <rFont val="Arial"/>
        <family val="2"/>
      </rPr>
      <t>/h, Hst= 60 Pa, N = 40 W</t>
    </r>
  </si>
  <si>
    <t>Pocinkana pločevina po SIST-EN za izdelavo pravokotnih kanalov, vključno s fazonskimi komadi, prirobnicami, tesnilnim, pritrdilnim in obešalnim materialom. Debelina pločevine po DIN 24190 / F10</t>
  </si>
  <si>
    <t xml:space="preserve">Okrogli spiro kanali, vključno loki, fazonski kosi, spojni, vezni in tesnilni material </t>
  </si>
  <si>
    <t>f 100 mm</t>
  </si>
  <si>
    <t>f 125 mm</t>
  </si>
  <si>
    <t>f 160 mm</t>
  </si>
  <si>
    <t>f 180 mm</t>
  </si>
  <si>
    <t>f 200 mm</t>
  </si>
  <si>
    <t>f 224 mm</t>
  </si>
  <si>
    <t>f 250 mm</t>
  </si>
  <si>
    <t>f 280 mm</t>
  </si>
  <si>
    <t>f 315 mm</t>
  </si>
  <si>
    <t>f 400 mm</t>
  </si>
  <si>
    <t>Toplotna izolacija kanalov. Toplotna izolacija mora biti  z zaprto celično strukturo, difuzijsko odpornostjo µ &gt; 5000, toplotno pevodnostjo λ &lt;  0,038 W/mK (pri 20 ºC), vključno spojni in montažni material.</t>
  </si>
  <si>
    <t xml:space="preserve">debeline 19 mm (dovod) </t>
  </si>
  <si>
    <r>
      <t>m</t>
    </r>
    <r>
      <rPr>
        <vertAlign val="superscript"/>
        <sz val="10"/>
        <rFont val="Arial"/>
        <family val="2"/>
      </rPr>
      <t xml:space="preserve">2 </t>
    </r>
  </si>
  <si>
    <t>debeline   9 mm (odvod)</t>
  </si>
  <si>
    <t xml:space="preserve">Stropni difuzor kot HIDRIA za dovod zraka, vključno priključna komora, vpihovalna maska, priključek z regulacijsko loputo ter montažnim materialom </t>
  </si>
  <si>
    <t>OD-7V, vel 315 (600 m3/h)</t>
  </si>
  <si>
    <t>Distribucijski elementi za zrak, vključno priključna komora ter vgradni in pomožni material:</t>
  </si>
  <si>
    <t>AR – 1/F, B x H = 525 x 75</t>
  </si>
  <si>
    <t>AR – 1/F, B x H = 625 x 75</t>
  </si>
  <si>
    <t>AR – 1/F, B x H = 225 x 125</t>
  </si>
  <si>
    <t>AR – 1/F, B x H = 425 x 125</t>
  </si>
  <si>
    <t>AR – 1/F, B x H = 525 x 125</t>
  </si>
  <si>
    <t>Prezračevalni ventili za odvod in dovod zraka, vključno vgradni in pomožni material</t>
  </si>
  <si>
    <t>PV – 1/100</t>
  </si>
  <si>
    <t>PV – 1/125</t>
  </si>
  <si>
    <t>PV – 2/125</t>
  </si>
  <si>
    <t>Zaščitne fasadne rešetke za odvod zraka, vključno montažni in pomožni material</t>
  </si>
  <si>
    <t>AZR-3, 500 x 250 mm</t>
  </si>
  <si>
    <t>AZR-3, 350 x 350 mm</t>
  </si>
  <si>
    <t xml:space="preserve">Regulacijska loputa za nastavitev pretokov na vejah </t>
  </si>
  <si>
    <t>Požarne lopute za vgradnjo v kanal s požarno odpornostjo 90 min, z motornim pogonom 230 V, z vzmetnim vračanjem, za odpiranje/zapiranje in termičnim prožilom 72stC, mejnim stikalom zaprto/odprto. Požarna loputa mora ustrezati EN SIST 1366-2. Vključno montažni material in predpisani ognjevarni tesnilni material za vgradnjo v steno</t>
  </si>
  <si>
    <t xml:space="preserve"> kot PL–20–K90 / E16,  fi 400 </t>
  </si>
  <si>
    <t xml:space="preserve"> kot PL–20–K90 / E16,  fi 315 </t>
  </si>
  <si>
    <t xml:space="preserve"> kot PL–20–K90 / E16,  fi 224 </t>
  </si>
  <si>
    <t>Strešna kapa za odvod  prezračevanja, višine cca 0,8 m, vključno zaščitne mreže, nosilni in pritrdilni material, zaključno barvanje</t>
  </si>
  <si>
    <t>Pomožni jekleni material protikorozijsko zaščiten za izdelavo konzol, obešal in podobnoza kanalske razvode (kot Sikla), vključno delavniška dokumentacija</t>
  </si>
  <si>
    <t>Pripravljalna dela, zarisovanje, vregulacija sistemov, atesti, zaključna dela, funkcionalna preizkušnja,  zagon naprav</t>
  </si>
  <si>
    <t>Preizkusno obratovanje, meritev količin in hrupa, funkcionalni zagon z nastavitvami naprav in izobraževanje investitorja</t>
  </si>
  <si>
    <t>Transportni  in splošni stroški</t>
  </si>
  <si>
    <t>SKUPAJ.</t>
  </si>
  <si>
    <t xml:space="preserve">REKAPITULACIJA  STROJNIH  INSTALACIJ </t>
  </si>
  <si>
    <t>0.0</t>
  </si>
  <si>
    <t>DEMONTAŽE</t>
  </si>
  <si>
    <t>RADIATORSKO  OGREVANJE, Z RAZVODI DO PRIKLJUČNE POSTAJE</t>
  </si>
  <si>
    <t>PRIKLJUČNA POSTAJA Z RAZVODOM IZ "TP"</t>
  </si>
  <si>
    <t>3.0</t>
  </si>
  <si>
    <t>LOKALNO  HLAJENJE (knjižnica, učilnica)</t>
  </si>
  <si>
    <t>PREZRAČEVANJE</t>
  </si>
  <si>
    <t>SKUPAJ (brez DDV) :</t>
  </si>
  <si>
    <t xml:space="preserve">Opomba: </t>
  </si>
  <si>
    <t>V popisu niso zajeta zidarska oz. gradbena  ter električarska dela potrebna za izvedbo instalacij razen vrtanja prebojev do DN60 (ca 30 izvrtin)</t>
  </si>
  <si>
    <t>POPIS OPREME TELOVADNICE</t>
  </si>
  <si>
    <t>OZNAKA</t>
  </si>
  <si>
    <t>POZICIJA</t>
  </si>
  <si>
    <t>OPIS</t>
  </si>
  <si>
    <t>ENOTA</t>
  </si>
  <si>
    <t>KOLIČINA</t>
  </si>
  <si>
    <t>CENA/EM</t>
  </si>
  <si>
    <t>VREDNOST</t>
  </si>
  <si>
    <t>OPREMA TELOVADNICE OŠ J. PADEŽNIKA</t>
  </si>
  <si>
    <t>SPLOŠNA NAVODILA</t>
  </si>
  <si>
    <t xml:space="preserve">Ponudnik mora priložiti spričevala neodvisnih organov,ki potrjujejo  da ima ponudnik zagotovljeno kakovost vezano na : </t>
  </si>
  <si>
    <t>* lesena nosilna podkonstrukcija iz dveh celovitih vezanih vodoodpornih plošč, v = 2 x 12,0 mm = 24,0 mm</t>
  </si>
  <si>
    <t>* Visoko kvaliteten parket iz  javorovega (MFMA) lesa, standardna športna klasa, š=57,0 mm, v = 19,8 mm, pritrjen na nosilno podkonstrukcijo s 50 mm sponkami</t>
  </si>
  <si>
    <t>* 2 - kratni osnovni lakirni premaz</t>
  </si>
  <si>
    <t>* liniranje treh glavnih igrišč  po načrtu in v skladu s pravili športnih iger</t>
  </si>
  <si>
    <t>* toniranje po načrtu</t>
  </si>
  <si>
    <t>* 2 - kratni končni lakirni premaz</t>
  </si>
  <si>
    <t>* zaključne obstenske letve z odzračevanjem</t>
  </si>
  <si>
    <t xml:space="preserve">Skupaj športni pod                                                                       </t>
  </si>
  <si>
    <t>OBVEZNE PRILOGE S KATERIMI PONUDNIK DOKAZUJE ustreznost nudenega sistema športnega poda IN JIH MORA PRILOŽITI V PONUDBI:</t>
  </si>
  <si>
    <t>1. potrdilo o skladnosti (varnostno produktni certifikat) s katerimi se potrdi skladnost sistema športnega poda s standardom EN 14904 z izdan in potrjen s strani neodvisnih, usposobljenih organov</t>
  </si>
  <si>
    <t>2. potrdilo o ustreznosti športnega sistema potrjeno s strani:</t>
  </si>
  <si>
    <t xml:space="preserve">a)     FIBA (Mednarodna košarkaška zveza) </t>
  </si>
  <si>
    <t>b)    WSF (Svetovna squash zveza)</t>
  </si>
  <si>
    <t>c)     BWF (Svetovna badminton zveza)</t>
  </si>
  <si>
    <t xml:space="preserve">d)     IHF (Mednarodna rokometna zveza) </t>
  </si>
  <si>
    <t xml:space="preserve">3. Dokazila oz. certifikati proizvajalca športnega sistema, ki potrjujejo  da ima zagotovljeno kakovost vezano na : </t>
  </si>
  <si>
    <t>a)      Kakovost proizvodnje športnih podov  (certifikat iz serije 9001 ISO) , ali enakovredno                                         </t>
  </si>
  <si>
    <t>b)    uveden sistem ravnanja z okoljem (certifikat iz serije 14001 ISO, ali enakovredno</t>
  </si>
  <si>
    <t>ŠPORTNE IGRE</t>
  </si>
  <si>
    <t>KOŠARKA</t>
  </si>
  <si>
    <t>KOŠ ZIDNI ODMIČNI - PREČNA IGRIŠČA</t>
  </si>
  <si>
    <t>Dobava in montaža stenske konstrukcije za košarko s sekurit ploščo in pregibnim obročem, obroč je pritrjen neodvisno od sekurit plošče na okvir z mehko zaščito. Izdelana skladno s standardom EN1090-2 v EXC2 kvaliteti.</t>
  </si>
  <si>
    <t>Stenska konstrukcija koša se pritrjuje na  steno od višine 290 do 560 cm. Izdelana skladno s standardom EN1090-2 v EXC2 kvaliteti.</t>
  </si>
  <si>
    <t>Plošča sekurit v okvirju z mehko zaščito in regulatorjem višine, ki preko navojnega vretena (levi - desni navoj) in plinskega blažilca omogoča enostavno in hitro spremembo višine obroča z uporabo ročice od 260 cm do 305 cm.</t>
  </si>
  <si>
    <t>Odpiranje in zapiranje se izvaja preko sistema pregibne diagonale konstrukcije s pomočjo trofaznega elektro motorja za odprt in zaprt položaj. Komande za odprt/zaprt položaj se nahajajo v komandni omarici.</t>
  </si>
  <si>
    <t>Komplet mora vsebovati vso potrebno dodatno konstrukcijo in pritrdilni material za montažo:</t>
  </si>
  <si>
    <t>vsebovati mora:</t>
  </si>
  <si>
    <r>
      <t>* konstrukcija s stenskim okvirom in konstrukcijo z drsnim mehanizmom dolžine</t>
    </r>
    <r>
      <rPr>
        <u val="single"/>
        <sz val="9"/>
        <rFont val="Calibri"/>
        <family val="2"/>
      </rPr>
      <t xml:space="preserve"> do 250 cm in elektropogon za zapiranje in odpiranje konstrukcije</t>
    </r>
  </si>
  <si>
    <t>grt</t>
  </si>
  <si>
    <t>** Plošča sekurit 180 x 105 v okvirju z mehko zaščito ,s pripravo za regulacojo višine iz 260 cm na 305 cm.</t>
  </si>
  <si>
    <t>* zglobni obroč za košarko</t>
  </si>
  <si>
    <t>* košarkarska mrežica tekmovalna</t>
  </si>
  <si>
    <t>** Nosilec za semafor akcijskega časa (24s), lakiran po izboru investitorja oz projektanta</t>
  </si>
  <si>
    <t>Skladno s SIST EN 1270</t>
  </si>
  <si>
    <t>OBVEZNE PRILOGE S KATERIMI PONUDNIK DOKAZUJE USPOSOBLJENOST IN JIH MORA PRILOŽITI V PONUDBI: 1. potrdilo o skladnosti (certifikat) s katerimi se potrdi skladnost opreme z zahtevanim standardom SIST EN 1270 izdan in potrjen s strani neodvisnih,usposobljenih organov</t>
  </si>
  <si>
    <t>Skupaj odmični koši za stranski igrišči</t>
  </si>
  <si>
    <t>MINI KOŠI Z REGULACIJO VIŠINE 220 CM DO 305 CM - PREČNA IGRIŠČA</t>
  </si>
  <si>
    <t>Dobava in montaža konstrukcije MINI koša z brezstopenjsko regulacijo višine s sedmimi višinami obroča 220 do 305 cm</t>
  </si>
  <si>
    <t>* stenski okvir in roka koša z regulacijskim mehanizmom (220 - 305 cm)</t>
  </si>
  <si>
    <t xml:space="preserve">* plošča polikarbonatna  120 x 90 cm </t>
  </si>
  <si>
    <t>* obroč za košarko</t>
  </si>
  <si>
    <t>* košarkarska mrežica šolska</t>
  </si>
  <si>
    <t>Skupaj  mini koši</t>
  </si>
  <si>
    <t>STENSKA ODBOJKA</t>
  </si>
  <si>
    <t>Dobava stenske šolske odbojke, ki je namenjena igranju odbojke v dvoranah, kjer ni mogoča postavitev vtične garniture.</t>
  </si>
  <si>
    <t>Stenska odbojka je sestavljena iz:</t>
  </si>
  <si>
    <t xml:space="preserve">stenska konzola z napenjalnim mehanizmom za mrežo </t>
  </si>
  <si>
    <t xml:space="preserve">* Mreže za odbojko - šolska fi 3mm (črna z belo obrobo), </t>
  </si>
  <si>
    <t>Skupaj stenska garniture odbojke</t>
  </si>
  <si>
    <t>ROKOMET</t>
  </si>
  <si>
    <t>ROKOMETNI GOL ŠOLSKI STENSKI POŠEVNI</t>
  </si>
  <si>
    <t>Fiksno vgrajen poševni stenski rokometni gol</t>
  </si>
  <si>
    <t>Rokometni gol izdelan iz lesenega okvirja globine cca 30 cm, dim. 2 x 3 m. Okvir gola z mehko zaščito se zaključi s poševnino do stene (nepravilen odboj žoge), notranjost gola je izvedena s PU mehko zaščito kot ostala mehka zaščita sten . Notranjost gola se lahko koristi za shranjevanje  dveh mehkih blazin dim. 200x150x25 cm. Rob gola v obliki ravne vratnice širine 8 cm.</t>
  </si>
  <si>
    <t>* podkonstrukcija rokometnega gola iz lesa za gol 2 x 3 m</t>
  </si>
  <si>
    <t>garnitura</t>
  </si>
  <si>
    <t>* mehka zaščita gola iz PU pena debeline 3 cm (2,5 + 0,5 cm), gostota 115 + 30 kg/m3, v ploščah max. širine 68 cm, z zarobljenimi vsemi štirimi robovi. Kvadratura zajema zunanji in notranji okvir gola in notranji del stene. Vrhnji sloj debeline 0,5 cm v barvi po izboru projektanta oz. investitorja.</t>
  </si>
  <si>
    <t>Skupaj Rokometni gol šolski stenski poševni</t>
  </si>
  <si>
    <t>BADMINTON</t>
  </si>
  <si>
    <t xml:space="preserve">Dobava in postavitev opreme za badminton v sestavi: </t>
  </si>
  <si>
    <t>Oprema za badminton je izdelana v skladu z veljavnimi standardi. Glavno vodilo pri izdelavi je standard SIST EN 1509. Oprema je namenjena za uporabo v pokritnih športnih objektih in omogoča hitro postavitev. Čvrsta in stabilna stojala omogočata varno in enostavno napenjanje mreže. Oprema se hrani v primernem skladiščnem prostoru. Stojala so prevozna in ni potrebnega vgradnega temelja. Stojala imajo vgrajena kolesa za lajžji prevoz. Set (garnitura) opreme za badminton je sestavljena iz:</t>
  </si>
  <si>
    <t>* prevozno stojalo za badminton z utežjo minimalno 30 kg</t>
  </si>
  <si>
    <t>* mreža za badminton v črni barvi</t>
  </si>
  <si>
    <t>Skladno s SIST EN 1509</t>
  </si>
  <si>
    <t>OBVEZNE PRILOGE S KATERIMI PONUDNIK DOKAZUJE USPOSOBLJENOST IN JIH MORA PRILOŽITI V PONUDBI: 1. potrdilo o skladnosti (certifikat) s katerimi se potrdi skladnost opreme z zahtevanim standardom SIST EN 1509 izdan in potrjen s strani neodvisnih, usposobljenih  organov</t>
  </si>
  <si>
    <t>Skupaj oprema za badminton</t>
  </si>
  <si>
    <t>NAMIZNI TENIS</t>
  </si>
  <si>
    <t>Dobava in postavitev prevozne in zložljive opreme za namizni tenis. Miza za namizni tenis dimenzij: (dolžina) 2740 x (širina) 1525 x (višina od poda) 760 mm narejena v skladu z namiznoteniškimi pravili in varnostnim normam EN 14468-1. Inovativen design, DSI tehnologija (double security integree) - avtomatično zaklepanje mize kar omogoča varno igranje tudi na neravnih podlagah.</t>
  </si>
  <si>
    <t xml:space="preserve">- Lastnosti mize: barva: enakomerno mat modra, igralna površina iz izredno zgoščene iverne plošče debeline 19 mm, navpična stranica mize (okvir): nerjaveče jeklo odporno na udarce (praske) debeline 35 mm, noge mize: jeklene oblečene s plastiko, v obliki črke Y dimenzije 90 x 25 mm, dvojna kolesa:  Φ 150, stojalo mrežice: nastavljivo po višini, stojala pri zapiranju mize ni potrebno odstanjevati, sistem zlaganja: Compact tehnologija, dimenzije mize v zloženem stanju: 1830 x 750 x 1550 mm, teža: 82 kg, 
</t>
  </si>
  <si>
    <t>- semafor za namizni tenis</t>
  </si>
  <si>
    <t>Skupaj oprema za namizni tenis</t>
  </si>
  <si>
    <t>DVORANSKI HOKEJ</t>
  </si>
  <si>
    <t>Dobava in postavitev opreme za dvoranski hokej v sestavi:</t>
  </si>
  <si>
    <t>* samostoječi gol 120 x 90 cm</t>
  </si>
  <si>
    <t xml:space="preserve">* mreža za samostoječi gol 120 x 90 cm </t>
  </si>
  <si>
    <t>Skupaj oprema za dvoranski hokej</t>
  </si>
  <si>
    <t>TELOVADNA OPREMA</t>
  </si>
  <si>
    <t>LETVENIK FIKSNI ENOJNI</t>
  </si>
  <si>
    <t xml:space="preserve">Dobava letvenikov dimenzije 260 x 100 cm komplet z elementi za pritrditev na steno. Stranice letvenika so izdelane iz prvovrstnega smrekovega lesa, 16 prečk pa iz trdega lesa. </t>
  </si>
  <si>
    <t>* letvenik s konzolo ob vzdolžni steni dvorane</t>
  </si>
  <si>
    <t>* montažni set za pritrditev v tla (montažni set za pritrditev v parket)</t>
  </si>
  <si>
    <t>Skladno s SIST EN 12346</t>
  </si>
  <si>
    <t>OBVEZNE PRILOGE S KATERIMI PONUDNIK DOKAZUJE USPOSOBLJENOST IN JIH MORA PRILOŽITI V PONUDBI: 1. potrdilo o skladnosti (certifikat) s katerimi se potrdi skladnost opreme z zahtevanim standardom SIST EN 12346 izdan in potrjen s strani neodvisnih, usposobljenih organov</t>
  </si>
  <si>
    <t>Skupaj letvenik fiksni enojni s konzolami</t>
  </si>
  <si>
    <t xml:space="preserve">Dobava plezalne garniture v sestavi: </t>
  </si>
  <si>
    <t>Dobava in montaža dvojne komunikacijske vtičnice s protiprašnim pokrovčkom</t>
  </si>
  <si>
    <t>za parapetni kanal ali p/o z dozo</t>
  </si>
  <si>
    <t>okvir vtičnice 80x80</t>
  </si>
  <si>
    <t>LANmark 6, Snap-in konektor, Cat 6, screened, rear cover, EMC</t>
  </si>
  <si>
    <t>Dobava in polaganje kabla NEXANS LANmark 6, Cat 6, F1TP, 4x2x24AWG, PVC</t>
  </si>
  <si>
    <t>v instalacijski cevi, komplet s cevjo</t>
  </si>
  <si>
    <t>Dobava in polaganje kabla JY(St)Y 2x2x0,6 mm</t>
  </si>
  <si>
    <t>Dobava in polaganje kabla JY(St)Y 30x2x0,6 mm</t>
  </si>
  <si>
    <t>Dobava in montaža kom. omare TLK 0 550x600x1600, 19” AC 42 HU z vertikalnimi vodili in s steklenimi vrati spredaj, komplet:</t>
  </si>
  <si>
    <t>patch panel za 24 Snap-in konektorjev 19", 1 HU, prazen z izvlečnim mehanizmom</t>
  </si>
  <si>
    <t>patch panel za 50*RJ 45 priključkov, Cat 6, 19", 1 HU</t>
  </si>
  <si>
    <t>patch vodilo kovinsko odprto, 1 HU, 19"</t>
  </si>
  <si>
    <t>povezovalni kabel LANmark 6 RJ45, screened, Cat 6, LSZH, 2,0 m</t>
  </si>
  <si>
    <t>povezovalni kabel RJ45-RJ45, Cat 6, unscreened, PVC, 1,5 m</t>
  </si>
  <si>
    <t>hladilna enota</t>
  </si>
  <si>
    <t>digitalni termostat s tipalom</t>
  </si>
  <si>
    <t>el. razdelilec 7x230V, 19" 1 HU</t>
  </si>
  <si>
    <t>polica 19", do 30 kg</t>
  </si>
  <si>
    <t>ozemljitvena letvica</t>
  </si>
  <si>
    <t>Meritve instalacije Class E (Cat 6) in izdelava merilnih protokolov</t>
  </si>
  <si>
    <t>RAČUNALNIŠKA MREŽA SKUPAJ</t>
  </si>
  <si>
    <t>VAROVANJE</t>
  </si>
  <si>
    <t>Dobava in montaža sistema varovanja, sestavljenaga iz naslednjih elementov</t>
  </si>
  <si>
    <t>in centrale s kompletno opremo:</t>
  </si>
  <si>
    <t>Paradox PAR EVO192</t>
  </si>
  <si>
    <t>EVO192 centrala; 8 žičnih con, 8 particij, 999 uporabniških šifer, razširitev do 192 žičnih con, možnost priklopa do 254 adresabilnih BUS naprav oz. modulov, podpira pristopno kontrolo, vgrajen modem za poziv na sprejemni center, avtomatska menjava zimsko/letnega časa, 5 PGM, Winload, arhiv za 2048 dogodkov</t>
  </si>
  <si>
    <t>Paradox PAR K641</t>
  </si>
  <si>
    <t>LCD tipkovnica s programabilnimi sporočili za Paradox EVO alarmne centrale. 8 funkcijskih tipk, 3 kombinirane alarmne tipke (F.A.P.), 1 vhod za cono in PGM izhod</t>
  </si>
  <si>
    <t>Paradox PAR ZX8</t>
  </si>
  <si>
    <t>Modul žicne conske razširitve za alarmne centrale serije Magellan, Spectra in Digiplex EVO, 8 con (16 con s podvajanjem), GRADE 3.</t>
  </si>
  <si>
    <t>DSC LC-104 PIMW</t>
  </si>
  <si>
    <t>Senzor kombinirani PIR + MW, digitalna mikroprocesorska obdelava signalov, quad linearna tehnologija, možnost zaznave hišnih živali do 25kg, nastavitev polja pokritja mikrovalovnega senzorja, pokritje 12*12m, napajanje 9,5-14,5V DC, tokovna poraba mirovanje 18mA alarm 25,5mA.</t>
  </si>
  <si>
    <t>DSC LC MBS nosilec stropni/zidni za senzorje</t>
  </si>
  <si>
    <t>Stropni/zidni nosilec za senzorje serije LC</t>
  </si>
  <si>
    <t>Paradox PAR IP150</t>
  </si>
  <si>
    <t>TCP/IP komunikacijski modul z web vmesnikom za nadzor in upravljanje Magellan, Spectra in Digiplex EVO alarmne centrale. Omogoča prenos podatkov na sprejemnik IPR512, Vsebuje dva I/O, ki jih kontroliramo preko Interneta, prožimo z emailom, prikaz zadnjih 64 dogodkov. Kriptirano pošiljanje informacij, pošiljanje elekt. pošte,  v skladu z EN50131 - Grade 3</t>
  </si>
  <si>
    <t>AKU 12V/7,0 - 7,6 Ah</t>
  </si>
  <si>
    <t>Akumulator 12V/ 7,0 - 7,6 Ah</t>
  </si>
  <si>
    <t>Paradox PAR BOX 2 40VA</t>
  </si>
  <si>
    <t>PAR BOX 2 40VA, Kovinsko ohišje za Paradox centrale, 325x400x98mm, vgrajen trafo 40VA, varovalka in tamper stikalo, priključena ozemljitev vrat in ohišja, plastični distančniki za hitro montažo</t>
  </si>
  <si>
    <t xml:space="preserve">ECO 100024L relejno podnožje </t>
  </si>
  <si>
    <t xml:space="preserve">ECO 15T konv. termični javljalnik požara  </t>
  </si>
  <si>
    <t>Iy(St)y 10×0,22mm2 s polaganjem</t>
  </si>
  <si>
    <t>PPL 3x1,5 mm2 s polaganjem</t>
  </si>
  <si>
    <t xml:space="preserve">prazna I.C. cev 16mm s polaganjem </t>
  </si>
  <si>
    <t>drobni in vezni material</t>
  </si>
  <si>
    <t>Priklop senzorjev, nastavitev občutljivosti, poučitev uporabnika, programiranje,</t>
  </si>
  <si>
    <t>komplet s testiranjem</t>
  </si>
  <si>
    <t>VAROVANJE SKUPAJ</t>
  </si>
  <si>
    <t>JAVLJANJE POŽARA</t>
  </si>
  <si>
    <r>
      <t xml:space="preserve">NJP-400A/1; </t>
    </r>
    <r>
      <rPr>
        <sz val="9"/>
        <rFont val="Arial"/>
        <family val="2"/>
      </rPr>
      <t>Analogna adresna naprava; v skladu z EN 54;</t>
    </r>
    <r>
      <rPr>
        <b/>
        <sz val="9"/>
        <rFont val="Arial"/>
        <family val="2"/>
      </rPr>
      <t xml:space="preserve"> z eno zanko, kapaciteta 126 adresnih elementov</t>
    </r>
    <r>
      <rPr>
        <sz val="9"/>
        <rFont val="Arial"/>
        <family val="2"/>
      </rPr>
      <t xml:space="preserve"> za javljanje požara, plina in SOS signalizacije; kpl z napajalnikom 5A, UPMO in CPMO. Modularno dodajanje do treh LIMO-Ap, štiri LIMO-Ko ali VIMO module, mrežni modul, TCP/IP ali RS232 in modema. Vezava v mrežo do 16 central / oddaljenih prikazovalnikov.</t>
    </r>
  </si>
  <si>
    <r>
      <t>MODEM MO-01</t>
    </r>
    <r>
      <rPr>
        <sz val="9"/>
        <rFont val="Arial"/>
        <family val="2"/>
      </rPr>
      <t xml:space="preserve"> prenos na DC- IDE format</t>
    </r>
  </si>
  <si>
    <r>
      <t xml:space="preserve">AKU </t>
    </r>
    <r>
      <rPr>
        <sz val="9"/>
        <rFont val="Arial"/>
        <family val="2"/>
      </rPr>
      <t>baterija 12V 12Ah</t>
    </r>
  </si>
  <si>
    <r>
      <t xml:space="preserve">Z-AV-618; </t>
    </r>
    <r>
      <rPr>
        <sz val="9"/>
        <rFont val="Arial"/>
        <family val="2"/>
      </rPr>
      <t xml:space="preserve">Adresni enokanalni vhodno- izhodni krmilni vmesnik z 3A relejskim izhodom in vhodom za priklop brezpotencialnih kontaktov </t>
    </r>
  </si>
  <si>
    <r>
      <t xml:space="preserve">Z-AV-722; </t>
    </r>
    <r>
      <rPr>
        <sz val="9"/>
        <rFont val="Arial"/>
        <family val="2"/>
      </rPr>
      <t>Adresni trikanalni vmesnik, s tremi neodvisnimi relejskimi izhodi in tremi neodvisnimi vhodi</t>
    </r>
  </si>
  <si>
    <r>
      <t xml:space="preserve">OPT XP-95; </t>
    </r>
    <r>
      <rPr>
        <sz val="9"/>
        <rFont val="Arial"/>
        <family val="2"/>
      </rPr>
      <t>adresni optični  javljalnik Apollo</t>
    </r>
  </si>
  <si>
    <r>
      <t xml:space="preserve">TER XP-95; </t>
    </r>
    <r>
      <rPr>
        <sz val="9"/>
        <rFont val="Arial"/>
        <family val="2"/>
      </rPr>
      <t>adresni termični javljalnik Apollo</t>
    </r>
  </si>
  <si>
    <r>
      <t xml:space="preserve">P XP-95; </t>
    </r>
    <r>
      <rPr>
        <sz val="9"/>
        <rFont val="Arial"/>
        <family val="2"/>
      </rPr>
      <t>podnožje za adresne javljalnike XP-95 Apollo</t>
    </r>
  </si>
  <si>
    <r>
      <t xml:space="preserve">RJ-XP-95; </t>
    </r>
    <r>
      <rPr>
        <sz val="9"/>
        <rFont val="Arial"/>
        <family val="2"/>
      </rPr>
      <t>adresni ročni javljalnik s pleksi zaščito Apollo</t>
    </r>
  </si>
  <si>
    <r>
      <t xml:space="preserve">SQMA; </t>
    </r>
    <r>
      <rPr>
        <sz val="9"/>
        <rFont val="Arial"/>
        <family val="2"/>
      </rPr>
      <t>adresna  alarmna elektronska sirena z izolatorjem; 55-91dB; 9 mA; vgradnja v podnožje javljalnika XP-95</t>
    </r>
  </si>
  <si>
    <r>
      <t xml:space="preserve">Dobava in polaganje kabla, tip PPOO (NYY-O) 2x1,5 mm2 </t>
    </r>
    <r>
      <rPr>
        <i/>
        <sz val="9"/>
        <rFont val="Arial"/>
        <family val="2"/>
      </rPr>
      <t>(režijsko napajanje 24Vdc)</t>
    </r>
  </si>
  <si>
    <r>
      <t xml:space="preserve">Dobava in polaganje kabla, tip PPOOY (NYY-J) 3x1,5 mm2 </t>
    </r>
    <r>
      <rPr>
        <i/>
        <sz val="9"/>
        <rFont val="Arial"/>
        <family val="2"/>
      </rPr>
      <t>(omrežno napajanje 230Vac)</t>
    </r>
  </si>
  <si>
    <r>
      <t xml:space="preserve">Dobava in polaganje rdečega požarnega kabla,                  tip JY(ST)Y 1*2*0,8 mm </t>
    </r>
    <r>
      <rPr>
        <i/>
        <sz val="9"/>
        <rFont val="Arial"/>
        <family val="2"/>
      </rPr>
      <t>(adresna zanka)</t>
    </r>
  </si>
  <si>
    <r>
      <t xml:space="preserve">Dobava in polaganje rdečega požarnega kabla,                    tip JY(ST)Y 2*2*0,8 mm </t>
    </r>
    <r>
      <rPr>
        <i/>
        <sz val="9"/>
        <rFont val="Arial"/>
        <family val="2"/>
      </rPr>
      <t>(prenos signala)</t>
    </r>
  </si>
  <si>
    <r>
      <t xml:space="preserve">Dobava in polaganje ognje odpornega požarnega kabla,         tip JE-H(ST)H E30 2*2*0,8 mm </t>
    </r>
    <r>
      <rPr>
        <i/>
        <sz val="9"/>
        <rFont val="Arial"/>
        <family val="2"/>
      </rPr>
      <t>(krmiljenje in kontrola)</t>
    </r>
  </si>
  <si>
    <t>Dobava in polaganje korita ; NIK 1 15x17</t>
  </si>
  <si>
    <t>Lokacijsko označevalne tablice, dimenzij 40 × 20 mm, rdeče barve z belo vgraviranimi oznakami</t>
  </si>
  <si>
    <t>Označevalna plošča RJ 125 x 125mm</t>
  </si>
  <si>
    <t>Označevalna plošča HUPA 125 x 125mm</t>
  </si>
  <si>
    <t>Vgradnja požarne naprave, montaža, povezovanje in adresiranje podnožij javljalnikov in ostalih elementov sistema za javljanje požara</t>
  </si>
  <si>
    <t>Vstavljanje, označevanje in adresiranje elementov na zmontirana in  zvezana podnožja, priklop in zagon požarno javljanega sistema</t>
  </si>
  <si>
    <t>Programiranje centrale, zagon, preiskus delovanja sistema                           ter šolanje uporabnika</t>
  </si>
  <si>
    <t>Preizkus celotnega sistema, izdaja zapisnika o spuščanju v pogon, sodelovanje serviserja pri enkratnem funkcionalnem preizkusu celotnega sistema, stroški in organizacija preizkusa javljanja požara s strani pooblaščene organizacije ter pridobitev potrdila o brezhibnosti sistema</t>
  </si>
  <si>
    <t xml:space="preserve">Tehnična dokumentacija naprav kompletno z atesti , navodili, merilnim protokolom, </t>
  </si>
  <si>
    <t>Drobni vezni in pritrdilni material, režijska dela</t>
  </si>
  <si>
    <t>Pripravljalna in zaključna dela (zavarovanje gradbišče,ureditev gradbišča,čiščenje, finalizacija po končanih delih), sodelovanje z ostalini izvajalci na gradbišču, stroški gradbišča, manipulativni in transportni stroški</t>
  </si>
  <si>
    <t xml:space="preserve">Nepredvidena dela </t>
  </si>
  <si>
    <t>JAVLJANJE POŽARA SKUPAJ</t>
  </si>
  <si>
    <t>OZVOČENJE</t>
  </si>
  <si>
    <t>Akustična centrala  n.pr. SEA Sežana, sestavljena iz /splošno ozvočenje/:</t>
  </si>
  <si>
    <t>SNO1112  integriran mikser  in ojačevalnik  200W, vhod za 2 mikrofona, tuner, kas., CD., AUX, 4 delno izhodno preklopno polje, vgradno ohišje 19",  vgrajen regulator glasnosti za hodnike 100W/100V</t>
  </si>
  <si>
    <t>YA-TX497   AM/FM RDS radijski sprejemnik 19", vgradni</t>
  </si>
  <si>
    <t>DV-320-K CD/mp-3, USB  player, vgradni</t>
  </si>
  <si>
    <t>SPM1200  kontrolni zvočnik</t>
  </si>
  <si>
    <t>SPU1200 vklopno/delilno polje 230V</t>
  </si>
  <si>
    <t>10HE/19"   vgradno ohišje</t>
  </si>
  <si>
    <t>SNO1330/A   namizni mikrofon na gibljivem vratu, 5m kabla, RJ-45 konektor</t>
  </si>
  <si>
    <t>SNZ2105  vgradni stropni zvočnik 5W/100V,beli-SEA Sežana</t>
  </si>
  <si>
    <t>nadgradni strenski zvočnik 10W/100V,beli-SEA Sežana</t>
  </si>
  <si>
    <t>SNA1040   regulator glasnosti 35W/100V, vgradni, beli SEA</t>
  </si>
  <si>
    <t xml:space="preserve">PPL 2 x 0,75 mm2  kabel za zvočnike   (hodniki)      </t>
  </si>
  <si>
    <t xml:space="preserve">PPL 3 x 0,75 mm2 kabel za zvočnike                      </t>
  </si>
  <si>
    <t>Vgradne  doze Fi 60 ( globoke)</t>
  </si>
  <si>
    <t>Izdelava izreza za zvočnike v stropu - Fi 193 mm</t>
  </si>
  <si>
    <t>Drobni priključni in vezni material</t>
  </si>
  <si>
    <t>Montaža opreme na položeno instalacijo, montirane zvočnike in regulatorje, zagon, poučitev uporabnika</t>
  </si>
  <si>
    <t>Kabel PP/L 3x1.5 mm - povezava matična ura - ojačevalna naprava</t>
  </si>
  <si>
    <t>Kabel C258 TASKER  inst. cevi, komplet s cevjo</t>
  </si>
  <si>
    <t>Kabel RG59B/U  inst. cevi, komplet s cevjo</t>
  </si>
  <si>
    <t>Kabel STP cat. 6  inst. cevi, komplet s cevjo</t>
  </si>
  <si>
    <t>OZVOČENJE SKUPAJ</t>
  </si>
  <si>
    <t>ŠIBKI TOK SKUPAJ</t>
  </si>
  <si>
    <t>POPIS KOLIČIN MATERIALA IN OPREME</t>
  </si>
  <si>
    <t>Popis količin materiala in opreme je izdelan na podlagi načrtov projekta za izvedbo ob upoštevanju veljavnih tehničnih predpisov in standardov.</t>
  </si>
  <si>
    <t>Izvajalec mora pred izvedbo pregledati projektno dokumentacijo, vse nejasnosti odpraviti v dogovoru z investitorjem in projektantom, ter izdelati terminski plan poteka del.</t>
  </si>
  <si>
    <t xml:space="preserve">Izvajalec je dolžan uporabljati materiale navedene v projektu. Za vsako spremembo, dopolnilo in odstopanje v materialu in tehnični izvedbi od projektne dokumentacije mora izvajalec del pridobiti pisno soglasje projektanta, ter soglasje investitorja in pooblaščenega nadzora. </t>
  </si>
  <si>
    <t>Material in oprema se mora dobaviti z vsemi ustreznimi certifikati, atesti, navodili za obratovanje, vzdrževanje, posluževanje in servisiranje ter funkcionalno shemo delovanja.</t>
  </si>
  <si>
    <t>Izvajalec del lahko v soglasju s projektantom in pooblaščenim nadzorom ponudi enakovredno ali boljšo rešitev izvedbe posamezne faze dela postavke, vendar pri tem ne more uveljavljati zahtev po dodatnih stroških izvedbe.</t>
  </si>
  <si>
    <t>Spremembe nastale med izvajanjem je izvajalec dolžan vrisati v načrte, kateri bodo služili investitorju kot osnova za izdelavo projekta izvedenih del.</t>
  </si>
  <si>
    <t xml:space="preserve">Vsa dela se izvajajo z dobavo in montažo potrebnega materiala in opreme za izvedbo faze v posamezni postavki [oziroma kot to določa podroben opis postavke], s pomožnimi deli in transporti do mesta vgradnje. </t>
  </si>
  <si>
    <t>Varovanje objekta, zaposlenih, okolice, transport materialov in ureditev gradbišča [dostop, žerjav, izkopi, potrebna infrastruktura zaposlenih] mora biti zajeto v enotnih cenah izvedbe.</t>
  </si>
  <si>
    <t>C. ELEKTRO INSTALACIJE - OBJEKT</t>
  </si>
  <si>
    <t>ZUNANJA UREDITEV IN KANALIZACIJA</t>
  </si>
  <si>
    <t>Post.</t>
  </si>
  <si>
    <t>Ime postavke</t>
  </si>
  <si>
    <t>Enota</t>
  </si>
  <si>
    <t>Količina</t>
  </si>
  <si>
    <t>Cena/enoto</t>
  </si>
  <si>
    <t>Vrednost</t>
  </si>
  <si>
    <t>Dobava in montaža vroče cinkane konzole za za zastavo</t>
  </si>
  <si>
    <t>S-1 Svetilka v obliki krogelnega odseka z integriranim nastavkom za natik na kandelaber premera fi 76 mm, ohišje iz poliestra ojačanega s steklenimi vlakni, kot npr. GRAH LSL 61W LED</t>
  </si>
  <si>
    <t xml:space="preserve">S2 - Asimetrični žaromet, ohišje iz silumina, z vgrajeno vžigno in predstikalno napravo, alu-reflektor, visokosijajni, ravno varnostno steklo, širokosnopen, IP66, kot na pr. GRAH  LSL 112W LED, montiran na višini 9m </t>
  </si>
  <si>
    <t>F</t>
  </si>
  <si>
    <t>Oprema - vezni trakt</t>
  </si>
  <si>
    <t>Oprema - telovadnica</t>
  </si>
  <si>
    <t>Oprema:</t>
  </si>
  <si>
    <t>E 1</t>
  </si>
  <si>
    <t>E 2</t>
  </si>
  <si>
    <t>GRADBENA IN OBRTNIŠKA DELA - REKAPITULACIJA</t>
  </si>
  <si>
    <t>B 1</t>
  </si>
  <si>
    <t>B 2</t>
  </si>
  <si>
    <t>OGREVANJE, PREZRAČEVANJE</t>
  </si>
  <si>
    <t>VODOVOD, KANALIZACIJA</t>
  </si>
  <si>
    <t>OPREMA - VEZNI TRAKT</t>
  </si>
  <si>
    <t>kpl:</t>
  </si>
  <si>
    <t>DDV 22%</t>
  </si>
  <si>
    <t>Dobava in betoniranje AB ramp v naklonu do 8% preseka do 0,20 m3/m1 z betonom C 25/30 (MB 30), debeline 20 cm</t>
  </si>
  <si>
    <t>Betonska dela:</t>
  </si>
  <si>
    <t>Zemeljska dela:</t>
  </si>
  <si>
    <t>Rušitvena dela:</t>
  </si>
  <si>
    <t>Naprava in odstranitev opaža čela plošč v pritličju in nadstropju, višine  20 cm .</t>
  </si>
  <si>
    <t>Naprava in odstranitev zapore med opažem pri okenskih in vratnih odprtinah ter na koncu sten širine 20 cm, komplet z zaporami</t>
  </si>
  <si>
    <t>c. uveden sistem ravnanja z okoljem SIST ISO 14001, ali enakovredno</t>
  </si>
  <si>
    <t>Sistemi zagotavljanje kakovosti morajo temeljiti na ustrezni seriji evrospkih standardov,potrjenih s strani organov, ki so usklajeni s serijo evropskih standardov v zvezi z izdajanjem potrdil.</t>
  </si>
  <si>
    <t>ELEKTROINŠTALACIJE</t>
  </si>
  <si>
    <t xml:space="preserve"> -napajanje z električno energijo je iz stikalnega bloka, ki je predviden v projektu za objekt. V stikalnem bloku je del  iz katerega se napaja električna športna oprema zaščiten z električnim stikalom na diferenčni tok (FID)</t>
  </si>
  <si>
    <t xml:space="preserve"> - priključek elektro pogona pripravi izvajalec el.instalacij objekta na predvideni lokaciji</t>
  </si>
  <si>
    <t xml:space="preserve"> -po končani izvedbi električnih inštalacij in ozemljitev ter izenačanje potencialov morajo biti izvedene potrebne meritve. Rezultati morajo biti ustrezni.</t>
  </si>
  <si>
    <t xml:space="preserve">ŠPORTNI POD  </t>
  </si>
  <si>
    <t>ŠPORTNI POD CONNOR NEOSHOK</t>
  </si>
  <si>
    <t>Ploskovno elastični plavajoči športni pod v skupni višini 63,0-64,0mm, s potrebno podkonstrukcijo za skupno višino ca 16-17 cm, v sestavi:</t>
  </si>
  <si>
    <t>* parna zapora iz gradbene folije</t>
  </si>
  <si>
    <t>* lesena podkonstrukcija višine ca 10-11 cm</t>
  </si>
  <si>
    <t>* toplotna izolacija iz lahkega izol. Filca iz kamene volne deb. 12 cm</t>
  </si>
  <si>
    <t>* dvostopenjski PU blažilci - čepi, v = 19,8 mm, v rastru 30 x 30 cm, rdeči ali modri (glede na stopnjo elastičnosti)</t>
  </si>
  <si>
    <t xml:space="preserve">Voz za žoge kovinski s ključavnico 100 x 55 x 80 cm </t>
  </si>
  <si>
    <t>Konzole za vtična orodja (5 oblazinjenih mest)</t>
  </si>
  <si>
    <t>Voz za vtično orodje</t>
  </si>
  <si>
    <t>OPREMA GARDEROB</t>
  </si>
  <si>
    <t>Prostostoječa garderobna stojala v sestavi: jekleno ogrodje, klop, naslon in  polica za odlaganje športne torbe iz vezane bukove plošče kvaliete</t>
  </si>
  <si>
    <t>obešalne kljukice navznoter obrnjene</t>
  </si>
  <si>
    <t>Garderobno stojalo po zgornjem opisu 200 cm</t>
  </si>
  <si>
    <t>Garderobno stojalo po zgornjem opisu 150 cm</t>
  </si>
  <si>
    <t>SEMAFORJI</t>
  </si>
  <si>
    <t>Dobava in priklop informacijske opreme v sestavi:</t>
  </si>
  <si>
    <t xml:space="preserve">LED tehnologija,  </t>
  </si>
  <si>
    <t>semafor v skladu z elektro in elektro magnetnim standardom (EC in EMC)</t>
  </si>
  <si>
    <t xml:space="preserve">programirani športi v skladu s pravili: košarka, rokomet, odbojka,  nogomet,  
v kompletu uporabniku prijazna konzola za upravljanje z LCD zaslonom, spomin podatkov v primeru izpada elektrike,
aluminijasto plastificirano ohišje, LED diode so vtopljene v pločevino in tako odporno na udarce žog,
servisiranje s prednje strani,
</t>
  </si>
  <si>
    <t xml:space="preserve">SEMAFOR  </t>
  </si>
  <si>
    <t xml:space="preserve">radijsko ali kabelsko vodenje semaforja,
prištevanje, odštevanje časa,
vidljivost do 110 m,
avtomatska in ročna sirena,
programirani športi po uradnih pravilih: košarka, rokomet, odbojka, notranji nogomet.
</t>
  </si>
  <si>
    <t>Prikaz:
 čas 99:99, zadnja minuta v 1/10 sekunde, velikost 25 cm, zelena,
 rezultat od 0 do 199, velikost 25 cm, rdeča,
 perioda, velikost 18 cm, rumena,
 prekršek ekipe pri košarki, velikost 18 cm, rumena,
 time out, velikost premera 2 cm, rdeča, tri na vsaki strani,
 posest žoge, velikost premera 2 cm, rdeča, ena na vsaki strani,
 dnevna ura.
Tehnični podatki:
 velikost: 200 x 100 x 7 cm,
 material: aluminijasto plastificirano ohišje,
 teža: 40 kg,
 električni priključek: 110/220 VAC - 50/60 Hz,
 glasna sirena, 118 dB,
 tipkovnica z LCD zaslonom, 
 spomin v primeru prekinitve elektrike (ne potrebuje baterij).</t>
  </si>
  <si>
    <t>Skupaj športni semafor</t>
  </si>
  <si>
    <t>Prikaz:
 čas 99:99, zadnja minuta v 1/10 sekunde, velikost 25 cm, zelena,
 rezultat od 0 do 199, velikost 25 cm, rdeča,
 perioda, velikost 18 cm, rumena,
 prekršek ekipe pri košarki, velikost 18 cm, rumena,
 time out, velikost premera 2 cm, rdeča, tri na vsaki strani,
 posest žoge, velikost premera 2 cm, rdeča, ena na vsaki strani,
 digitalni zapis imena moštva, do 9 znakov, velikost 15 cm, rdeča
 dnevna ura.
Tehnični podatki:
 velikost: 200 x 100 x 7 cm,
 material: aluminijasto plastificirano ohišje,
 teža: 40 kg,
 električni priključek: 110/220 VAC - 50/60 Hz,
 glasna sirena, 118 dB,
 tipkovnica z LCD zaslonom, 
 spomin v primeru prekinitve elektrike (ne potrebuje baterij).</t>
  </si>
  <si>
    <t xml:space="preserve"> akcijski čas: 0 – 99 sekund, velikost 25 cm, rdeča,
 čas tekme: 99:59 minut, velikost 15 cm, rumena,
 točka premera 8cm , ki se vključi pri aktivaciji sirene, rdeča,
 čas time outa.
Tehnični podatki:
 velikost: 65 x 60 x 7 cm,
 material: aluminijasto plastificirano ohišje,
 teža: 8 kg,
 električni priključek: 110/220 VAC - 50/60 Hz,
 glasna sirena, 
 sirena se vklopi avtomatsko, ko je akcijski čas na 0,
 številke so zaščitene pred udarcem žoge,</t>
  </si>
  <si>
    <t>SKUPAJ  OPREMA</t>
  </si>
  <si>
    <t>PREUREDITEV VEZNEGA TRAKTA, OBNOVA OBSTOJEČE TELOVADNICE</t>
  </si>
  <si>
    <t>TER UREDITEV ZUNANJIH POVRŠIN OŠ JANKA PADEŽNIKA</t>
  </si>
  <si>
    <t>SPECIFIKACIJA STROŠKOV ZA DOBAVO  IN</t>
  </si>
  <si>
    <t>MONTAŽO MATERIALA</t>
  </si>
  <si>
    <t>DEMONTAŽNA DELA</t>
  </si>
  <si>
    <t>JAKI TOK</t>
  </si>
  <si>
    <t>ŠIBKI TOK</t>
  </si>
  <si>
    <t>GRADBENA DELA  (preboji, dolblenje reg)</t>
  </si>
  <si>
    <t>h</t>
  </si>
  <si>
    <t xml:space="preserve">     SKUPAJ:</t>
  </si>
  <si>
    <t xml:space="preserve"> NAVEDENI MATERIALI </t>
  </si>
  <si>
    <t xml:space="preserve"> SE LAHKO NADOMESTIJO Z ENAKOVREDNIM</t>
  </si>
  <si>
    <t>Pregled obstoječih instalacij, označitev sistemov ozičenja, označitev kablov za nemoteno delovanje sistema po odstranitvi obstoječih instalacij, delne prevezave</t>
  </si>
  <si>
    <t>Odklop in demontaža obstoječih jako in šibkotočnih instalacij, vključno s potrebnimi prevezavami za nemoteno delovanje obstoječih delov objekta in odvozom materila na deponijo oz. skladišče</t>
  </si>
  <si>
    <t>DEMONTAŽNA DELA SKUPAJ</t>
  </si>
  <si>
    <t xml:space="preserve">Dobava in montaža dovodnega kabla, položenega delno na polici, delno </t>
  </si>
  <si>
    <t>v zaščitni cevi - napajanje stikalnega bloka +SB-RG, vključno z</t>
  </si>
  <si>
    <t>obojestranskim priklopom in ustrezno opremo</t>
  </si>
  <si>
    <t>NYY-J 4x70mm²</t>
  </si>
  <si>
    <r>
      <t xml:space="preserve">Stikalni blok </t>
    </r>
    <r>
      <rPr>
        <b/>
        <sz val="9"/>
        <rFont val="Arial"/>
        <family val="2"/>
      </rPr>
      <t>SB-RG</t>
    </r>
    <r>
      <rPr>
        <sz val="9"/>
        <rFont val="Arial"/>
        <family val="2"/>
      </rPr>
      <t>, obstoječ, dograjen z naslednjo opremo:</t>
    </r>
  </si>
  <si>
    <t>varovalčno stikalo NV100/3x20A</t>
  </si>
  <si>
    <t>varovalčno stikalo NV100/3x25A</t>
  </si>
  <si>
    <t>varovalčno stikalo NV100/3x16A</t>
  </si>
  <si>
    <t>vrstne sponke, zbiralnice, napisi,...), komplet</t>
  </si>
  <si>
    <r>
      <t xml:space="preserve">Stikalni blok </t>
    </r>
    <r>
      <rPr>
        <b/>
        <sz val="9"/>
        <rFont val="Arial"/>
        <family val="2"/>
      </rPr>
      <t>RD</t>
    </r>
    <r>
      <rPr>
        <sz val="9"/>
        <rFont val="Arial"/>
        <family val="2"/>
      </rPr>
      <t>, izdelan iz kvalitetne dvomilimeterske dvakrat dekapirane pločevine, antikorozijsko zaščiten in opleskan s končnim lak opleskom, dimenzij 800 x 1200 x 250 mm.</t>
    </r>
  </si>
  <si>
    <t>Opremljen z vsemi potrebnimi nosilci, nosilno blendo za elektro opremo, dvojnimi vrati s ključavnico in elektro opremo (SCHRACK ali enakovredno):</t>
  </si>
  <si>
    <t>močnostno stikalo - odklopnik, tripolno 0,4 kV, 63A, signalni kontakti</t>
  </si>
  <si>
    <t>FID stikalo 40/0,03A s signalnim kontaktom</t>
  </si>
  <si>
    <t>instalacijski odklopnik enopolni 6 A, karakterist. B</t>
  </si>
  <si>
    <t>instalacijski odklopnik, 10 A, karakterist. B</t>
  </si>
  <si>
    <t>instalacijski odklopnik, 16 A, karakterist. C</t>
  </si>
  <si>
    <t>instalacijski odklopnik, 16 A, 3p, karakterist. C</t>
  </si>
  <si>
    <t>fotorele s sondo</t>
  </si>
  <si>
    <t>vtičnica 230V, 16 A</t>
  </si>
  <si>
    <t>stikalo 1-0-2, 1p, 16A</t>
  </si>
  <si>
    <t>stikalo 0-1, 1p, 16A</t>
  </si>
  <si>
    <t>impulzni rele</t>
  </si>
  <si>
    <t>kontaktor 16A, 230V, 4p</t>
  </si>
  <si>
    <t>prenapetostna zaščita, 3. Stopnje, 15 kA, 4 kV</t>
  </si>
  <si>
    <t>pomožni rele</t>
  </si>
  <si>
    <t>tedenska preklopna ura</t>
  </si>
  <si>
    <t>drobni vezni in vijačni material (vodniki P/F, instalacijski kanali, nosilne letve, instalacijske pokrovne blende, napisi),</t>
  </si>
  <si>
    <r>
      <t xml:space="preserve">Stikalni blok </t>
    </r>
    <r>
      <rPr>
        <b/>
        <sz val="9"/>
        <rFont val="Arial"/>
        <family val="2"/>
      </rPr>
      <t>R1</t>
    </r>
    <r>
      <rPr>
        <sz val="9"/>
        <rFont val="Arial"/>
        <family val="2"/>
      </rPr>
      <t>, izdelan iz kvalitetne dvomilimeterske dvakrat dekapirane pločevine, antikorozijsko zaščiten in opleskan s končnim lak opleskom, dimenzij 600 x 1000 x 250 mm.</t>
    </r>
  </si>
  <si>
    <t>Opremljen z vsemi potrebnimi nosilci, nosilno blendo za el. opremo, vrati z enotno ključavnico in elektro opremo (SCHRACK ali enakovredno):</t>
  </si>
  <si>
    <t>transformator  230/24V, 100VA</t>
  </si>
  <si>
    <r>
      <t xml:space="preserve">Stikalni blok </t>
    </r>
    <r>
      <rPr>
        <b/>
        <sz val="9"/>
        <rFont val="Arial"/>
        <family val="2"/>
      </rPr>
      <t>R2</t>
    </r>
    <r>
      <rPr>
        <sz val="9"/>
        <rFont val="Arial"/>
        <family val="2"/>
      </rPr>
      <t>, izdelan iz kvalitetne dvomilimeterske dvakrat dekapirane pločevine, antikorozijsko zaščiten in opleskan s končnim lak opleskom, dimenzij 600 x 800 x 200 mm.</t>
    </r>
  </si>
  <si>
    <r>
      <t xml:space="preserve">Stikalni blok </t>
    </r>
    <r>
      <rPr>
        <b/>
        <sz val="9"/>
        <rFont val="Arial"/>
        <family val="2"/>
      </rPr>
      <t>Rrač</t>
    </r>
    <r>
      <rPr>
        <sz val="9"/>
        <rFont val="Arial"/>
        <family val="2"/>
      </rPr>
      <t>, izdelan iz kvalitetne dvomilimeterske dvakrat dekapirane pločevine, antikorozijsko zaščiten in opleskan s končnim lak opleskom, dimenzij 600 x 800 x 200 mm.</t>
    </r>
  </si>
  <si>
    <t>FID stikalo 25/0,03A s signalnim kontaktom</t>
  </si>
  <si>
    <r>
      <t xml:space="preserve">Stikalni blok </t>
    </r>
    <r>
      <rPr>
        <b/>
        <sz val="9"/>
        <rFont val="Arial"/>
        <family val="2"/>
      </rPr>
      <t>Rogž</t>
    </r>
    <r>
      <rPr>
        <sz val="9"/>
        <rFont val="Arial"/>
        <family val="2"/>
      </rPr>
      <t>, izdelan iz kvalitetne dvomilimeterske dvakrat dekapirane pločevine, antikorozijsko zaščiten in opleskan s končnim lak opleskom, dimenzij 400 x 600 x 200 mm.</t>
    </r>
  </si>
  <si>
    <t>močnostno stikalo - odklopnik, tripolno 0,4 kV, 40A</t>
  </si>
  <si>
    <t>kontaktor 20A, 230V</t>
  </si>
  <si>
    <t>instalacijski odklopni enopolni 10 A, karakterist. C</t>
  </si>
  <si>
    <t>instalacijski odklopni tripolni 16 A, karakterist. C</t>
  </si>
  <si>
    <t>regulator Dewireg, komplet s tipali</t>
  </si>
  <si>
    <t>Dobava in montaža tabloja 200/100/50mm, 10 stikal</t>
  </si>
  <si>
    <r>
      <t xml:space="preserve">Razdelilnik </t>
    </r>
    <r>
      <rPr>
        <b/>
        <sz val="9"/>
        <rFont val="Arial"/>
        <family val="2"/>
      </rPr>
      <t>Rtpp</t>
    </r>
    <r>
      <rPr>
        <b/>
        <sz val="9"/>
        <rFont val="Arial"/>
        <family val="2"/>
      </rPr>
      <t>,</t>
    </r>
    <r>
      <rPr>
        <sz val="9"/>
        <rFont val="Arial"/>
        <family val="2"/>
      </rPr>
      <t xml:space="preserve"> obstoječ/toplotna podpostaja/</t>
    </r>
  </si>
  <si>
    <t>komplet z dodatno vgrajeno naslednjo opremo :</t>
  </si>
  <si>
    <t>ZNDT - FID 25/0,03A</t>
  </si>
  <si>
    <t>B6/1, Schrack</t>
  </si>
  <si>
    <t>B10/1, Schrack</t>
  </si>
  <si>
    <t>B16/1, Schrack</t>
  </si>
  <si>
    <t>stikalo 1-0-2, 10A</t>
  </si>
  <si>
    <t>stikalo 0-1, 10A</t>
  </si>
  <si>
    <t>MZS 1-2A, 3p</t>
  </si>
  <si>
    <t>kontaktor 16A, 230V</t>
  </si>
  <si>
    <t>drobni material (uvodnice, vezni in izolacijski material,</t>
  </si>
  <si>
    <t>vrstne sponke, napisi,...), komplet</t>
  </si>
  <si>
    <t xml:space="preserve">Dobava in montaža kabla, položenega nadometno na policah in priponah, delno </t>
  </si>
  <si>
    <t>podometno v ceveh, komplet z dolbenjem sten, mavčanjem in povezavo razvodnic</t>
  </si>
  <si>
    <t>NYM-J 3x1,5mm²</t>
  </si>
  <si>
    <t>NYM-J 4x1,5mm²</t>
  </si>
  <si>
    <t>NYM-J 5x1,5mm²</t>
  </si>
  <si>
    <t xml:space="preserve">NYM-J 3x2,5mm² </t>
  </si>
  <si>
    <t>NYY-J 3x2,5mm²</t>
  </si>
  <si>
    <t>NYY-J 5x2,5mm²</t>
  </si>
  <si>
    <t>NYY-J 5x4mm²</t>
  </si>
  <si>
    <t>NYY-J 5x6mm²</t>
  </si>
  <si>
    <t>NYY-J 5x10mm²</t>
  </si>
  <si>
    <t>NYY-J 4x25mm²</t>
  </si>
  <si>
    <t>IY(St)Y-2x2x0,8mm</t>
  </si>
  <si>
    <t>PM-Y 1x6mm²</t>
  </si>
  <si>
    <t>I.C. raznih premerov</t>
  </si>
  <si>
    <t xml:space="preserve">Beghelli 21-S29/144/NCA BS102 LED 58W IP65 - nadgradna svetilka s povišano stopnjo zaščite in LED virom svetlobe neutralne barve 4000K, z opalno optiko razpršena svetloba, ohišje iz UV stabilnega samougasljivega PC, z Inox zapirali, dimenzije: 1264x121x82 mm, komplet </t>
  </si>
  <si>
    <t xml:space="preserve">DEMI R HMP 3400lm 31W 840 FO 198x1197 - zaprta vgradna stropna svetilka z LED virom svetlobe, Intra ali podobno  </t>
  </si>
  <si>
    <t>Vgradna  led  svetilka : NITOR SOP 1750 lm 21W 840 FO IP44 white/white, proizvajalec Intra ali podobno</t>
  </si>
  <si>
    <t>Vgradna  led  svetilka : NITOR R HE 3100 lm 28W 840 FO IP44 white/white, proizvajalec Intra ali podobno</t>
  </si>
  <si>
    <t>Vgradna  led  svetilka : NITOR R HE 2300 lm 22W 840 FO IP44 white/white, proizvajalec Intra ali podobno</t>
  </si>
  <si>
    <t>Stenska svetilka : KALIS 65 W SOP 780 lm 11W 840 575 mm, z modulom zasilne razsvetljave, proizvajalec Intra ali podobno</t>
  </si>
  <si>
    <t>ARAGO 10000 lm 78W 840 FO wide 258x1200 mm IP65 glass white</t>
  </si>
  <si>
    <t>Beghelli 16222 Aestetica LED 11W SE1H IP40-nadgradna zaprta svetilka zasilne razsvetljave z LED virom svetlobe, v pripravnem spoju, avtonomije 1h, z negorljivim polikarbonatnim ohišjem, z dvojnim simetričnim odsevnikom, dimenzije: 292x102x34 mm,  komplet z garancijo 4 leta vključno z baterijo</t>
  </si>
  <si>
    <t xml:space="preserve">JALITE R - fotoluminiscenčne nalepke s piktogramom smeri izhoda, smer: naravnost, dimenzije: 15x30 cm </t>
  </si>
  <si>
    <t xml:space="preserve">JALITE L - fotoluminiscenčne nalepke s piktogramom smeri izhoda, smer: levo, dimenzije: 15x30 cm </t>
  </si>
  <si>
    <t xml:space="preserve">JALITE D - fotoluminiscenčne nalepke s piktogramom smeri izhoda, smer: desno, dimenzije: 15x30 cm </t>
  </si>
  <si>
    <t>Senzor gibanja avtomatski, vgradni, 360 st., Stenzel</t>
  </si>
  <si>
    <t xml:space="preserve">Stikala in vtičnice tip Legrand Mosaic  podometna - nelomljiva, komplet z dozo  </t>
  </si>
  <si>
    <t>navadna, klecna, menjalna, serijska</t>
  </si>
  <si>
    <t>stikalo za pogon žaluzij, vključno z relejem in dozo</t>
  </si>
  <si>
    <t>tipkala z lučko</t>
  </si>
  <si>
    <t xml:space="preserve">podometne vtičnice   </t>
  </si>
  <si>
    <t xml:space="preserve">vtičnice  s pokrovom </t>
  </si>
  <si>
    <t xml:space="preserve">podometne dvojne vtičnice  </t>
  </si>
  <si>
    <t xml:space="preserve">vtičnice 400V, 16A </t>
  </si>
  <si>
    <t xml:space="preserve">Parapetni kanal za namestitev vtičnic moči, telefonije, televizije in </t>
  </si>
  <si>
    <t>računalniške mreže, s pregrado za ločitev jakega in šibkega toka</t>
  </si>
  <si>
    <t>TEHALIT 170/72 s pokrovom, kovinski beli, l=1,5 m</t>
  </si>
  <si>
    <t>dvojna vtičnica z dozo, 230 V, 16A</t>
  </si>
  <si>
    <t xml:space="preserve">Izvedba priključkov el. naprav, komplet </t>
  </si>
  <si>
    <t>Kabelske police , komplet z montažnim in veznim priborom, pregradami,…</t>
  </si>
  <si>
    <t>PK 200/50/2</t>
  </si>
  <si>
    <t>PK 100/50/2</t>
  </si>
  <si>
    <t>PK 50/50/2</t>
  </si>
  <si>
    <t xml:space="preserve">Instalacija za ogrevanje žlebov, odtokov in žlot po specifikaciji in ponudbi </t>
  </si>
  <si>
    <t>EGRO-ZORMAN</t>
  </si>
  <si>
    <t>* stikalna oprema z diferenčno in kratkostično zaščito ter avtomatiko za</t>
  </si>
  <si>
    <t>upravljanje preko temperaturnega regulatorja</t>
  </si>
  <si>
    <t>* temperaturni regulator</t>
  </si>
  <si>
    <t>* elektronski vklop s tipali za samodejni vklop ob prisotnosti snega</t>
  </si>
  <si>
    <t>* električni grelni kabli proizvajalca ERGO-ZORMAN za ogrevanje žlebov :</t>
  </si>
  <si>
    <t>grelni kabel tip ES 35, moči 20W/m, komplet s pritrdilno in obesno opremo</t>
  </si>
  <si>
    <t>* dovodni kabel za napajanje grelnih kablov NYY-J 3x2,5 mm²</t>
  </si>
  <si>
    <t>*  vodniki za priključitev tipal vlage in temperature :</t>
  </si>
  <si>
    <t>IY STY-J 2x0,8 mm, v PN ceveh Φ 13,5 mm</t>
  </si>
  <si>
    <t>IY STY-J (3x0,8) mm, v PN ceveh Φ 13,5 mm</t>
  </si>
  <si>
    <t>* RAYCHEM spoji 230V za priklop grelnih kablov na dovodne kable</t>
  </si>
  <si>
    <t>* meritve, testiranje opreme, sheme</t>
  </si>
  <si>
    <t>24</t>
  </si>
  <si>
    <t>Lovilni vodnik AH1 f8 mm, položen na strešne in zidne podpore</t>
  </si>
  <si>
    <t>25</t>
  </si>
  <si>
    <t>Valjanec FeZn 25x4 mm, položen na zidne podpore, v betonske stebre, v temelje in zemljo okoli objekta</t>
  </si>
  <si>
    <t>26</t>
  </si>
  <si>
    <t>Strešni in zidni nosilniki</t>
  </si>
  <si>
    <t>27</t>
  </si>
  <si>
    <t>Cevne objemke za žlebove in odtočne cevi</t>
  </si>
  <si>
    <t>28</t>
  </si>
  <si>
    <t>Merilni spoj, skupaj z mehansko zaščito h=1,7 m</t>
  </si>
  <si>
    <t>29</t>
  </si>
  <si>
    <t>Križne sponke ali varjeni spoji</t>
  </si>
  <si>
    <t>30</t>
  </si>
  <si>
    <t>Povezava na obstoječe ozemljilo</t>
  </si>
  <si>
    <t>Droben nespecificiran material (doze, distančniki, obese, Fe profili, ...)</t>
  </si>
  <si>
    <t>Protipožarne mase (ekspanzijske blazinice, kit, premazi).</t>
  </si>
  <si>
    <t>Pregledi, meritve ter izdaja certifikata /elektrika, varnostna razsvetljava/</t>
  </si>
  <si>
    <t>Transportni stroški</t>
  </si>
  <si>
    <t>JAKI TOK SKUPAJ</t>
  </si>
  <si>
    <t>TELEVIZIJA</t>
  </si>
  <si>
    <t>Tropotni regulacijski mešalni ventil z EM pogonom za regulacijo ogrevanja kot:</t>
  </si>
  <si>
    <t xml:space="preserve">
    5</t>
  </si>
  <si>
    <t>VRG3 -DN 25/10-AMV 435/230 V, Kvs=10 (G=2,9 m3/h)</t>
  </si>
  <si>
    <t>VRG3 -DN 20/6,3-AMV 435/230 V, Kvs=6,3 (G=2,0 m3/h)</t>
  </si>
  <si>
    <t>VRG3 -DN 15/4-AMV 435/230 V, Kvs=4,0 (G=1,2 m3/h)</t>
  </si>
  <si>
    <t xml:space="preserve">Elektronska regulacija ogrevanja, sestavljena iz regulatorja, tipal v predtoku in povratku ter zunanjega tipala </t>
  </si>
  <si>
    <t>kot Danfoss- ECL</t>
  </si>
  <si>
    <t>za vodenje 1  kroga radiatorskega ogrevanja (šola)</t>
  </si>
  <si>
    <t>za vodenje 1  kroga kaloriferskega ogrevanja (telovadnica)</t>
  </si>
  <si>
    <t xml:space="preserve">za vodenje 1  kroga za klimat </t>
  </si>
  <si>
    <t xml:space="preserve">komplet </t>
  </si>
  <si>
    <t xml:space="preserve">Blazine popis: 164x82x6, </t>
  </si>
  <si>
    <t xml:space="preserve">Blazine popis: 200x100x6 cm, </t>
  </si>
  <si>
    <t>Splošen opis materialov blazin:</t>
  </si>
  <si>
    <t>Lahka šporna doskočna blazina velikosti 164 x82x6, 200x100x6, 200x125x6 cm je namenjena za samostojno uporabo, razgibavanje in gimanstiko.</t>
  </si>
  <si>
    <t>HIC -kritična višina padca 2,3 m</t>
  </si>
  <si>
    <t>Tkanina : Vrhnji sloj je izdelan iz 100% PES, debelina vlakna 1100dtex, teža 670g/m3. Tkanina ne vsebuje ftalatov. Spodnji protidrsni material je izdelan iz 100% PES, debelina  vlakna 1100 dtex, teža 600g/m3. Tkanina ne vsebuje ftalatov.</t>
  </si>
  <si>
    <t>Polnilo: polnilo je izdelano iz 4 slojnega zaprtoceličnega polietilena. Plošče debeline 15 mm so med seboj zlepljene in tvorijo debelino 6 cm Gostota poliethilena je 30kg/m3</t>
  </si>
  <si>
    <t xml:space="preserve">OBVEZNE PRILOGE S KATERIMI PONUDNIK DOKAZUJE USPOSOBLJENOST IN JIH MORA PRILOŽITI V PONUDBI: 1. potrdilo o skladnosti  s SIST EN12503-1 (Tip 1,2,3) in SIST EN 1177, izdan in potrjen s strani neodvisnih,usposobljenih organov. </t>
  </si>
  <si>
    <t xml:space="preserve">Blazina za doskoke 200 x 125 x 12 cm </t>
  </si>
  <si>
    <t>Šporna doskočna blazina velikosti 200 x 150 x 12 cm je namenjena za uporabo pri doskokih iz telovadnega orodja.</t>
  </si>
  <si>
    <t>HIC -kritična višina padca 3,0 m</t>
  </si>
  <si>
    <t xml:space="preserve">Polnilo: PE pena gostote 20 kg/m3 </t>
  </si>
  <si>
    <t xml:space="preserve">OBVEZNE PRILOGE S KATERIMI PONUDNIK DOKAZUJE USPOSOBLJENOST IN JIH MORA PRILOŽITI V PONUDBI: SIST EN 1177, izdan in potrjen s strani neodvisnih,usposobljenih organov. </t>
  </si>
  <si>
    <t xml:space="preserve">Mehka blazina 200 x 150 x 25 cm </t>
  </si>
  <si>
    <t>Šporna doskočna blazina velikosti 200 x 150 x 25 cm je namenjena za uporabo pri doskokih iz telovadnega orodja.</t>
  </si>
  <si>
    <t>HIC -kritična višina padca ≥3,0 m</t>
  </si>
  <si>
    <t xml:space="preserve">Polnilo: PE pena gostote 21 kg/m3 </t>
  </si>
  <si>
    <t xml:space="preserve">OBVEZNE PRILOGE S KATERIMI PONUDNIK DOKAZUJE USPOSOBLJENOST IN JIH MORA PRILOŽITI V PONUDBI: 1. potrdilo o skladnosti  s SIST EN12503-1 (Tip 8) in SIST EN 1177, izdan in potrjen s strani neodvisnih,usposobljenih organov. </t>
  </si>
  <si>
    <t>Mehka blazina 200 x 200 x 50 cm</t>
  </si>
  <si>
    <t>Šporna doskočna blazina velikosti 200 x 150 x 50 cm je namenjena za uporabo pri doskokih iz telovadnega orodja.</t>
  </si>
  <si>
    <t xml:space="preserve">Polnilo: PE pena gostote 18 kg/m3 </t>
  </si>
  <si>
    <t xml:space="preserve">OBVEZNE PRILOGE S KATERIMI PONUDNIK DOKAZUJE USPOSOBLJENOST IN JIH MORA PRILOŽITI V PONUDBI: 1. potrdilo o skladnosti  s SIST EN12503-2 (Tip 9,10,11) in SIST EN 1177, izdan in potrjen s strani neodvisnih,usposobljenih organov. </t>
  </si>
  <si>
    <t>Prevleka za mehke blazine 300 x 200 x 25 cm</t>
  </si>
  <si>
    <t>Prevleka za mehke blazine 400 x 200 x 50 cm</t>
  </si>
  <si>
    <t xml:space="preserve">Komplet polivalentnih blazin. Vsi elementi kompleta imajo všite ježne trakove za spajanje v celoto. Sestava: </t>
  </si>
  <si>
    <t>Kvader 4</t>
  </si>
  <si>
    <t>Kvader 3</t>
  </si>
  <si>
    <t>Kvader 2</t>
  </si>
  <si>
    <t>Zagozda 4A</t>
  </si>
  <si>
    <t>Zagozda 3A</t>
  </si>
  <si>
    <t>Zagozda 2A</t>
  </si>
  <si>
    <t>Zagozda 2B</t>
  </si>
  <si>
    <t>Zagozda 3B</t>
  </si>
  <si>
    <t>Zagozda 4B</t>
  </si>
  <si>
    <t>Polvalj A</t>
  </si>
  <si>
    <t>Polvalj B</t>
  </si>
  <si>
    <t>Blazina 250x100x6</t>
  </si>
  <si>
    <t>Skupaj polivalentne blazine</t>
  </si>
  <si>
    <t>UČILA, REKVIZITI, PREMIČNA OPREMA</t>
  </si>
  <si>
    <t>ŽOGE</t>
  </si>
  <si>
    <t>kompresor za žoge z manometrom</t>
  </si>
  <si>
    <t>Sedalna žoga premera 42 cm</t>
  </si>
  <si>
    <t>Sedalna žoga premera 75 cm</t>
  </si>
  <si>
    <t>Sedalna žoga premera 105 cm</t>
  </si>
  <si>
    <t xml:space="preserve">Žoga za gimnastiko 420 g </t>
  </si>
  <si>
    <t>Vortex</t>
  </si>
  <si>
    <t>Žoga za malo košarko guma št. 5</t>
  </si>
  <si>
    <t>Žoga za košarko - usnje št. 7</t>
  </si>
  <si>
    <t>Žoga za košarko - trening guma št. 7</t>
  </si>
  <si>
    <t>Žoga za rokomet vel.2 umetno usnje</t>
  </si>
  <si>
    <t>Žoga za rokomet vel.1 umetno usnje</t>
  </si>
  <si>
    <t>Žoga za odbojko tekmovalna</t>
  </si>
  <si>
    <t>Žoga za odbojko trening</t>
  </si>
  <si>
    <t xml:space="preserve">Žoga za odbojko supersoft </t>
  </si>
  <si>
    <t>Igralna žoga supersoft premera 20 cm</t>
  </si>
  <si>
    <t>Medicinka guma 2 kg</t>
  </si>
  <si>
    <t>Medicinka guma 3 kg</t>
  </si>
  <si>
    <t>Medicinka guma 5 kg</t>
  </si>
  <si>
    <t xml:space="preserve">Žogice za namizni tenis </t>
  </si>
  <si>
    <t xml:space="preserve">Žogice za badmintoin - umetna snov </t>
  </si>
  <si>
    <t>MERILNI PRIPOMOČKI</t>
  </si>
  <si>
    <t>Piščalka z vrvico</t>
  </si>
  <si>
    <t>Osebna tehtnica z višinomerom</t>
  </si>
  <si>
    <t>Kaliper za merjenje kožne gube kovinski</t>
  </si>
  <si>
    <t>Elektronski merilec spretnosti (taping)</t>
  </si>
  <si>
    <t>Merilnik predklona</t>
  </si>
  <si>
    <t>preproga za skok v daljino</t>
  </si>
  <si>
    <t>Meter 50 m</t>
  </si>
  <si>
    <t>Merilec srčnega utripa</t>
  </si>
  <si>
    <t>Elektronska štoperica</t>
  </si>
  <si>
    <t>Kompas pohodniški</t>
  </si>
  <si>
    <t>UČNI PRIPOMOČKI</t>
  </si>
  <si>
    <t>Kij za ritmiko/plastični, dolžine</t>
  </si>
  <si>
    <t>Trak za ritmiko na držalu, dolžina traku 6m</t>
  </si>
  <si>
    <t>Vrv za ritmiko</t>
  </si>
  <si>
    <t xml:space="preserve">Obroč PVC fi 70 cm </t>
  </si>
  <si>
    <t>Debela vrv 15 m</t>
  </si>
  <si>
    <t xml:space="preserve">Markirni stožec 22 cm </t>
  </si>
  <si>
    <t xml:space="preserve">Lopar za badminton šolski </t>
  </si>
  <si>
    <t>Lopar za namizni tenis šolski</t>
  </si>
  <si>
    <t xml:space="preserve">Plastična hokejska palica </t>
  </si>
  <si>
    <t>Plošček - žogica za hokej (1/2 + 1/2)</t>
  </si>
  <si>
    <t>Megafon</t>
  </si>
  <si>
    <t>Ročni kasetni semafor na stojalo</t>
  </si>
  <si>
    <t>kolebnica 250 cm, z vrtljivimi ročaji</t>
  </si>
  <si>
    <t>kolebnica 300 cm, z vrtljivimi ročaji</t>
  </si>
  <si>
    <t>palica telovadna 100/2,5 cm, lesena</t>
  </si>
  <si>
    <t>stojalo za slalom (plastični podstavek + plastična palica 120 cm)</t>
  </si>
  <si>
    <t>ATLETIKA</t>
  </si>
  <si>
    <t>šolska pregibna ovira do 70 cm</t>
  </si>
  <si>
    <t>Stojalo za skok v višino</t>
  </si>
  <si>
    <t>par</t>
  </si>
  <si>
    <t>Letvica fiberglas za skok v višino</t>
  </si>
  <si>
    <t>Vrvica za skok v višino</t>
  </si>
  <si>
    <t>Dvoranski štartni blok - gumi</t>
  </si>
  <si>
    <t>štafetna palica lesena</t>
  </si>
  <si>
    <t>zvočni označevalec štarta, štartna klapa</t>
  </si>
  <si>
    <t>krogla 3 kg gumijasta</t>
  </si>
  <si>
    <t>krogla 4 kg gumijasta</t>
  </si>
  <si>
    <t>OSTALA OPREMA</t>
  </si>
  <si>
    <t>ZAŠČITNA MREŽA OKEN</t>
  </si>
  <si>
    <t xml:space="preserve">Dobava napete odstranljive mrežne zaščite stekel na jekleni pletenici, s potrebnim odmikom (brez dodatne podkonstrukcije) od ravnine stekel iz UV odbojne svetle mreže vrvica fi 4 mm, okenca 100 x 100 mm.. </t>
  </si>
  <si>
    <t xml:space="preserve">Dimenzija zaščitne mreže brez nabora mreže, komplet z nosilnimi konzolami, jekleno pletenico in pritrdilnim materialom. Mreža 10 cm večja na vsaki stran zaščitne površine.. </t>
  </si>
  <si>
    <t xml:space="preserve">* Standardni pritrdilni set (direktno ob steni/oknu, odmik maks. 0,2m) </t>
  </si>
  <si>
    <t>Skupaj zaščitna mreža oken</t>
  </si>
  <si>
    <t>MEHKA ZAŠČITA STEN - VELUR</t>
  </si>
  <si>
    <t xml:space="preserve">Dobava 200 cm visoke  mehke zaščite stene. Plošče se lepijo na gladko zidno površino. Sestava:  </t>
  </si>
  <si>
    <t>* PU pena debeline 15 mm, gostota 115 kg/m3, v ploščah max. širine 68 cm, z zarobljenimi vsemi štirimi robovi. Vrhnji sloj debeline 5 mm iz velurja v barvi po izboru projektanta oz. investitorja.</t>
  </si>
  <si>
    <t>Skupaj mehka zaščita stene</t>
  </si>
  <si>
    <t>OPREMA PODA</t>
  </si>
  <si>
    <t>ZAŠČITA PARKETA - PLOŠČE</t>
  </si>
  <si>
    <t>Dobava zaščitnih plošč naslednjih karakteristik:</t>
  </si>
  <si>
    <t xml:space="preserve">Plošče dim. 200 x 100 cm, debeline 7,5 mm, sintetične s trdim hrbtom, negorljive, z možnostjo </t>
  </si>
  <si>
    <t>strojnega čiščenja, antibakterijske. Sestava kompleta</t>
  </si>
  <si>
    <t>* plošča 200 x 100 cm, debeline 7,5 mm</t>
  </si>
  <si>
    <t>* Voziček 200 x 100 cm z vezano ploščo</t>
  </si>
  <si>
    <t>Skupaj zaščitne plošče</t>
  </si>
  <si>
    <t>OPREMA SPREMLJAJOČIH PROSTOROV</t>
  </si>
  <si>
    <t>OPREMA PEDAGOŠKIH PROSTOROV</t>
  </si>
  <si>
    <t>Prenosna omarica za prvo pomoč</t>
  </si>
  <si>
    <t xml:space="preserve">Delovna miza 160 x 76 x 72 cm, debelina miizne plošče 25 mm, iveral bukev, ABS nalimek  </t>
  </si>
  <si>
    <t xml:space="preserve">Kovinska podkonstrukcija strehe izdelana iz "Z" profilov 180 x 50 x 3 mm, na rastru 60 cm, pritrjevana na sekundarne strešne nosilce z nerjavnim vijačnim materialom; komplet; m1: 1.072; </t>
  </si>
  <si>
    <t xml:space="preserve">dim. 70x215 cm, obloženih z kvalitetnim laminatom (  npr. "MAX" ), prekriti nalimek brez utora iz MAX 8 mm </t>
  </si>
  <si>
    <t>Vrata so opremljena z nerjavečo kovinski kljuko in cilindrično ključavnico z ločenimi okroglimi ščiti, nasadila so trikraka mat kromirana.</t>
  </si>
  <si>
    <t>Vratno krilo  POZ vS1 - sanitarije 1. nadstropje</t>
  </si>
  <si>
    <t>Vrata so opremljena z nerjavečo kovinski kljuko in ključavnico z metuljčkom z ločenimi okroglimi ščiti, nasadila so trikraka mat kromirana.</t>
  </si>
  <si>
    <t>Polnilo        polnilo je iz monolitne Max plošče debeline 12 mm dvignjenih 10 cm od tal s podstavki.</t>
  </si>
  <si>
    <t>Požarna zaščita strešne konstrukcije REI 30 - po dopolnitvi Študije požarnega varstva:</t>
  </si>
  <si>
    <t>Izdelava, dobava in montaža obešenega vodoravnega stropa, dvonivojska podkonstrukcija (KP) iz stropnih C profilov, enoslojna obloga iz protipožarnih mavčno-kartonskih plošč debeline 12,5 mm.</t>
  </si>
  <si>
    <t xml:space="preserve">Montažni spuščeni strop izveden pod nivojem sekundarne strešne kontrukcije - hall in povezovalni hodniki </t>
  </si>
  <si>
    <t xml:space="preserve">ognjeodporna mavčna plošča, deb.: 12,5 mm </t>
  </si>
  <si>
    <t>parna zapora</t>
  </si>
  <si>
    <t>toplotna izolacija iz plošč kamene volne, debeline min. 4 cm,  (gostote min. 40 kg/m3</t>
  </si>
  <si>
    <t>toplotna izolacija iz izolacijskega filca iz kamene volne, položeneo večslojno med kovinsko konstrukcijo strehe, skupne debeline 32 cm - polno izolirana streha do OSB plošč</t>
  </si>
  <si>
    <t>Izdelava, dobava in montaža obešenega stropa, v poševnini strešne konstrukcije, dvonivojska podkonstrukcija (KP) iz stropnih C profilov, enoslojna obloga iz protipožarnih mavčnih plošč debeline 12,5 mm, vključno bandažiranje in kitanje stikov. Strop požarne odpornosti REI 30, v sestavi:</t>
  </si>
  <si>
    <t xml:space="preserve">Protipožarna obloga primarnih nosilcev strešne kontrukcije - hall in povezovalni hodniki </t>
  </si>
  <si>
    <t>OBJEKT        :      Osnovna šola Janka Padežnika Maribor, Iztokova ulica 6, 2000 Maribor</t>
  </si>
  <si>
    <t>armature:</t>
  </si>
  <si>
    <t xml:space="preserve">m1 188  </t>
  </si>
  <si>
    <t>delih, komplet.</t>
  </si>
  <si>
    <t>Izdelava PID dokumentacije in Navodil za obratovanje in vzdrževanje (NOV) v slovenskem jeziku.</t>
  </si>
  <si>
    <t>Skupaj:</t>
  </si>
  <si>
    <t>ODPADE</t>
  </si>
  <si>
    <t>Izdelava Navodil za obratovanje in vzdrževanje (NOV) v slovenskem jeziku, poučitev predstavnikov investitorjeve vzdrževalne službe o delovanju celotne naprave ter predaja objekta.</t>
  </si>
  <si>
    <t>Izdelava teh. dokumentacije NOV v slovenskem jeziku</t>
  </si>
  <si>
    <t>IZDELAVA  PID, NOV v slovenskem jeziku</t>
  </si>
  <si>
    <t>Izdelava projekta izvedenih del PID in Navodil za obratovanje in vzdrževanje (NOV) v slovenskem jeziku.</t>
  </si>
  <si>
    <r>
      <rPr>
        <sz val="8"/>
        <rFont val="Arial"/>
        <family val="2"/>
      </rPr>
      <t>Zakoličba osi voznih površin z niveliranjem</t>
    </r>
    <r>
      <rPr>
        <sz val="10"/>
        <rFont val="Arial"/>
        <family val="0"/>
      </rPr>
      <t>.</t>
    </r>
  </si>
  <si>
    <t>5 % od preddel</t>
  </si>
  <si>
    <t>2 % od zemeljskih del-spodnji ustroj</t>
  </si>
  <si>
    <t>2% od del zg. ustroja (parkirišča, pešpoti).</t>
  </si>
  <si>
    <t>2 % od del zg. ustroj (igrišča)</t>
  </si>
  <si>
    <t>2% od del zunanje kanalizacije in odvodnjavanja</t>
  </si>
  <si>
    <t>5% od vrednosti del fekalne kanalizacije</t>
  </si>
  <si>
    <t>5% od del prometne ureditve</t>
  </si>
  <si>
    <t xml:space="preserve">5% od del opreme in ograje </t>
  </si>
  <si>
    <t xml:space="preserve">5 % od del zelenice in zaključna dela </t>
  </si>
  <si>
    <t xml:space="preserve">Dolžina 178 mm </t>
  </si>
  <si>
    <t>Dolžina 210 mm</t>
  </si>
  <si>
    <t>Prenosno ležišče - nosila</t>
  </si>
  <si>
    <t>Skupaj oprema pedagoških prostorov:</t>
  </si>
  <si>
    <t>Skupaj oprema za shranjevanje opreme:</t>
  </si>
  <si>
    <t>gar</t>
  </si>
  <si>
    <t xml:space="preserve">Izdelava PID Projekta in Navodil za obratovanje in vzdrževanje (NOV) v slovenskem jeziku. </t>
  </si>
  <si>
    <t>zap.št.</t>
  </si>
  <si>
    <t>E.M.</t>
  </si>
  <si>
    <t>kol</t>
  </si>
  <si>
    <t>cena/E.M.</t>
  </si>
  <si>
    <t>Imenovanje koordinatorja na gradbišču v  fazi izvedbe  projekta-ni predmet</t>
  </si>
  <si>
    <t>Priklop elektrike do razdelilne omarice za čas gradnje</t>
  </si>
  <si>
    <t>Ustrezna odstranitev nevarnih in ostalih odpadkov, ki so prisotni na gradbišču (skladno z zakonodajo)</t>
  </si>
  <si>
    <t>OBJEKT        :       Osnovna šola Janka Padežnika, Iztokova ulica 6, Maribor</t>
  </si>
  <si>
    <t>Popust:</t>
  </si>
  <si>
    <t>Skupaj s popustom:</t>
  </si>
  <si>
    <t>Stroški RIZIKA KLJUČA po presoji ponudnika:</t>
  </si>
  <si>
    <t>Podpis ponudnika: ……..</t>
  </si>
  <si>
    <t>OPOMBA : naročnik bo kot merodajen upošteval ponudbeni predračun izdelan na tem popisu del!</t>
  </si>
  <si>
    <t>Skupaj z DDV:</t>
  </si>
  <si>
    <t>Datum ponudbe: ………………            žig ponudnika:</t>
  </si>
  <si>
    <t>Rušenje stropne AB  plošče in venca-atike na povezovalnem hodniku komplet s vsemi pomožnimi deli in odvozom na gradbiščno deponijo</t>
  </si>
  <si>
    <t>Kovinska konstrukcija (podest klimata)</t>
  </si>
  <si>
    <t>Slikanje s kvalitetno barvo - kvalitete kot DOMFLOK ali enakovredno ( 2x )</t>
  </si>
  <si>
    <t xml:space="preserve">Izdelava načrta PID projekta. </t>
  </si>
  <si>
    <t xml:space="preserve">Naprava kompletnega priključka meteorne mešane kanalizacije na jašek ulične kanalizacije (OJ) v Obrežni ulici, po navodilih in pogojih upravljalca javne kanalizacije in sicer: cestna zapora, rezanje in odstranitev asfalta, izkop s potrebnim razpiranjem in zasip kanalskega jarka, naprava kanaizacijskega priključka s PVC cevjo fi 250 mm, in ponovno asfaltiranje površine cestišča. Cestni priključek kanalizacije v dolžini ca 3-4 m1, komplet. Priključna kanalska cev upoštevana v post. št. 5. </t>
  </si>
  <si>
    <t>UREDITEV FEKALNE KANALIZACIJE OBSTOJEČIH ŠOLSKIH OBJEKTOV</t>
  </si>
  <si>
    <t xml:space="preserve">Istočasno z izvedbo ureditve okolja in odvodnjavanja po osnovnem projektu, se izvede še ureditev fekalne kanalizacije obstoječih dveh šolskih objektov. </t>
  </si>
  <si>
    <t xml:space="preserve">Objekt ob Obrežni ulici : </t>
  </si>
  <si>
    <t>Obstoječa fekalna kanalizacija se ukine: greznica se izprazni, porušita se jaška in krovni plošči, ter obodne cevi greznice do globine ca 1,50 m, greznica se zasuje; obstoječa revizijska jaška ob objektu, ter jaški ob obstoječem veznem hodniku, vključno s kanalskimi cevmi se odstranijo  - tako, da se lahko izvedejo vsa novo predvidena dela. Nova fekalna kanalizacija se priključi na z osnovnim projektom predvideni revizijski jašek J3 in preko njega na ulično kanalizacijo v Obrežni ulici.</t>
  </si>
  <si>
    <t xml:space="preserve">Objekt ob Iztokovi ulici : </t>
  </si>
  <si>
    <t xml:space="preserve">Obstoječa fekalna kanalizacija se ukine: obe greznici se izpraznita, porušijo se krovne plošče, ter obodne cevi greznice do globine ca 1,50 m, greznici se zasujeta; obstoječi revizijski jaški se porušijo do globine novo predvidenih jaškov ter zasujejo, obstoječe betonske kanalske cevi se opustijo. Izvede se nova fekalna kanalizacija vključno z novimi revizijskimi jaški po obstoječi trasi kanalizacije, obstoječi ulični priključek na RJ v Iztokovi ulici se obnovi - obstroječi (globok) kanalski priključek se opusti, izvede se nov plitvejši kanalski priključek na obstoječ RJ v Iztokovi ulici, po pogojih upravljalca javne kanalizacije.   </t>
  </si>
  <si>
    <t>Odstranitev obstoječih elementov fakalne kanalizacije:</t>
  </si>
  <si>
    <t>Rušitev in zasip greznic, kot sledi:</t>
  </si>
  <si>
    <t>Izpraznitev greznice - izčrpanje odplak in mulja, ter odvoz v čistilno napravo; komplet za greznico prostornine ca 30 m3</t>
  </si>
  <si>
    <t xml:space="preserve">Rušitev arm. betonske krovne plošče greznice, nakladanje odpadnega materiala na prevozno sredstvo ter odvoz na pooblaščeno deponijo gradbenih odpadkov. Krovne plošče so dim. premera ca 3,00 m, debeline ca 20 cm; komplet </t>
  </si>
  <si>
    <t xml:space="preserve">Rušitev betonske cevi greznice do globine ca 1,50 m pod terenom, nakladanje odpadnega materiala na prevozno sredstvo ter odvoz na pooblaščeno deponijo gradbenih odpadkov. cevi so dim. premera ca 2,50 m, debeline sten ca 20 cm; komplet </t>
  </si>
  <si>
    <t xml:space="preserve">Zasip greznic z gramoznim materialom, v plasteh po ca 30 cm, vključno potrebno komplrimiranje zasipa do potrebne zbitosti za povozne površine; Zasip se izvede do predvidene kote planuma spodnjega ustroja povoznih površin; komplet </t>
  </si>
  <si>
    <t>m3:</t>
  </si>
  <si>
    <t>Rušitev betonskega jaška, nakladanje odpadnega materiala na prevozno sredstvo ter odvoz na pooblaščeno deponijo gradbenih odpadkov. (Jaška ob objektu ob Obrežni ulici na mestu katerih se izvedejo novi jaški) Vključno potrebna zemeljska dela;</t>
  </si>
  <si>
    <t xml:space="preserve">Jašek sv. Dim ca 100 x 100 cm, globine ca 1,00 m ; komplet </t>
  </si>
  <si>
    <t xml:space="preserve">Jašek sv. Dim ca 60 x 60 cm, globine ca 1,00 m ; komplet </t>
  </si>
  <si>
    <t>Rušitev betonskega jaška, nakladanje odpadnega materiala na prevozno sredstvo ter odvoz na pooblaščeno deponijo gradbenih odpadkov. Vključno zasip gradbene jame z gramoznim materialom; kot sledi:</t>
  </si>
  <si>
    <t xml:space="preserve">Jašek sv. Dim ca 60 x 60 cm, globine ca 2,00 m ; komplet </t>
  </si>
  <si>
    <t xml:space="preserve">Rušitev gornjega dela betonskega jaška do  kote ca 1,50 m pod terenom, nakladanje odpadnega materiala na prevozno sredstvo ter odvoz na pooblaščeno deponijo gradbenih odpadkov, vključno zasip spodnjega dela jaška z gramoznim materialom, do kote izvedbe novih jaškov. (Jaški ob objektu ob Iztokovi ulici na mestu katerih se izvedejo novi jaški); kot sledi: </t>
  </si>
  <si>
    <t xml:space="preserve">Jašek sv. Dim ca 50 x 50 cm, zasip spodnjega dela jaška globine ca 1,50 m ; komplet </t>
  </si>
  <si>
    <t xml:space="preserve">Jašek sv. Dim ca 60 x 60 cm, rušitev do globine ca 2,00 m, zasip spodnjega dela jaška globine ca 1,00 m ; komplet </t>
  </si>
  <si>
    <t>Nova fekalna kanalizacija:</t>
  </si>
  <si>
    <t>Zakoličba trase kanalov.</t>
  </si>
  <si>
    <t>Strojno-ročni (80 : 20) izkop jarka za kanale z odmetom ob jarku. Naklon sten izkopa prilagoditi drsnemu kotu zemljine, oz. v skladu z navodili geomehanika.</t>
  </si>
  <si>
    <t>:  do 1,20 m</t>
  </si>
  <si>
    <t>povpr. globina</t>
  </si>
  <si>
    <t>:  1,00 m</t>
  </si>
  <si>
    <t>:  0,80 m3/m</t>
  </si>
  <si>
    <t>Izkop : 55 x 0,80 = 44,00 m3</t>
  </si>
  <si>
    <t>:  do 1,80 m</t>
  </si>
  <si>
    <t>:  1,40 m</t>
  </si>
  <si>
    <t>:  1,40 m3/m</t>
  </si>
  <si>
    <t>Izkop : 44 x 1,4 = 62 m3</t>
  </si>
  <si>
    <t>41.</t>
  </si>
  <si>
    <t>42.</t>
  </si>
  <si>
    <t>Dobava peska in izdelava peščenega ležišča za kanalizacijske cevi v debelini 15 cm. (pod peto cevi) Kot naleganja cevi na ležišče mora znašati 120ْ</t>
  </si>
  <si>
    <t>43.</t>
  </si>
  <si>
    <t>Dobava in polaganje PVC kanalizacijskih cevi po DIN 19534, razred togosti SN8,  po navodilih proizvajalca. Notranji premer:</t>
  </si>
  <si>
    <t>fi 120</t>
  </si>
  <si>
    <t>fi 200</t>
  </si>
  <si>
    <t>44.</t>
  </si>
  <si>
    <t>Naprava kompletnih tipskih PE vodotesnih revizijskih jaškov fi 800 mm, komplet s krovno ploščo in LŽ pokrovom 600/600 mm, razreda obremenitve 250 KN (150 KN na zelenicah), ter izvedbo vseh priključkov novih in obstoječih kanalskih cevi na jaške.</t>
  </si>
  <si>
    <t>H=do 1,00 m</t>
  </si>
  <si>
    <t>45.</t>
  </si>
  <si>
    <t>Dobava materiala in zasip jarka v coni kanala do 30 cm nad temenom cevi.  Zasipni material mora biti nevezan (pesek, droben gramoz), posamezna zrna ne smejo presegati fi 30 mm. Zasip je potrebno vršiti v plasteh in komprimirati.</t>
  </si>
  <si>
    <t>46.</t>
  </si>
  <si>
    <t>47.</t>
  </si>
  <si>
    <t>Dokončni zasip jarka z izkopanim materialom. Zasip je potrebno vršiti v plasteh in komprimirati.</t>
  </si>
  <si>
    <t>48.</t>
  </si>
  <si>
    <t>Nakladanje na kamione in odvoz odvečnega materiala v trajno deponijo, vključno z razgrinjanjem.</t>
  </si>
  <si>
    <t>Obnova uličnega kanalskega priključka:</t>
  </si>
  <si>
    <t>49.</t>
  </si>
  <si>
    <r>
      <t>Opomba:</t>
    </r>
    <r>
      <rPr>
        <sz val="8"/>
        <rFont val="Arial CE"/>
        <family val="0"/>
      </rPr>
      <t xml:space="preserve"> rušitev asfaltnih površin je zajeta v postavkah 1. in 2. A. Rušitvena dela, rušitev betonske kanalizacije fi do 30 cm pa je zajeta v postavki 23. A. Rušitvena dela..</t>
    </r>
  </si>
  <si>
    <t>Planiranje in komprimiranje dna jarka do predpisane zbitosti, ki jo odredi geomehanik.</t>
  </si>
  <si>
    <t xml:space="preserve">Naprava kompletnega priključka fekalne kanalizacije na jašek ulične kanalizacije (OJ - ob uvozu na šolsko dvorišče) v Iztokovi ulici, po navodilih in pogojih upravljalca javne kanalizacije in sicer: strošek projekta cestnega priključka, cestna zapora, rezanje in odstranitev asfalta, izkop s potrebnim razpiranjem in zasip kanalskega jarka, naprava kanaizacijskega priključka s PVC cevjo fi 200 mm, in ponovno asfaltiranje površine cestišča. Cestni priključek kanalizacije v dolžini ca 8 m1, komplet. </t>
  </si>
  <si>
    <t>50.</t>
  </si>
  <si>
    <t xml:space="preserve">Elaborat za vpis izvedene gradnje v kataster nepremičnin </t>
  </si>
  <si>
    <t>Geodetski načrt s certifikatom geodeta novega stanja objektov in zemljišč za izvedeno gradnjo</t>
  </si>
  <si>
    <t>Zagotovitev skupnega varovalnega ukrepa za zagotavljanje zaščite pred padci z višin, namestitev cevnega gradbenega odra.</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</si>
</sst>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0.00\ [$EUR]"/>
    <numFmt numFmtId="183" formatCode="#,##0.00\ [$SIT];\-#,##0.00\ [$SIT]"/>
    <numFmt numFmtId="184" formatCode="#,##0\ &quot;SIT&quot;"/>
    <numFmt numFmtId="185" formatCode="#,##0.00\ [$EUR];\-#,##0.00\ [$EUR]"/>
    <numFmt numFmtId="186" formatCode="#,##0.00\ &quot;SIT&quot;"/>
    <numFmt numFmtId="187" formatCode="#,##0.00&quot; SIT&quot;"/>
    <numFmt numFmtId="188" formatCode="_-* #,##0.00\ _S_I_T_-;\-* #,##0.00\ _S_I_T_-;_-* \-??\ _S_I_T_-;_-@_-"/>
    <numFmt numFmtId="189" formatCode="#,##0;[Red]#,##0"/>
    <numFmt numFmtId="190" formatCode="&quot;SIT&quot;\ #,##0_);\(&quot;SIT&quot;\ #,##0\)"/>
    <numFmt numFmtId="191" formatCode="_-* #,##0.00_-;\-* #,##0.00_-;_-* &quot;-&quot;??_-;_-@_-"/>
    <numFmt numFmtId="192" formatCode="#,##0_ ;\-#,##0\ "/>
    <numFmt numFmtId="193" formatCode="_-* #,##0\ _S_I_T_-;\-* #,##0\ _S_I_T_-;_-* &quot;-&quot;??\ _S_I_T_-;_-@_-"/>
    <numFmt numFmtId="194" formatCode="#,##0.00\ [$€-1]"/>
    <numFmt numFmtId="195" formatCode="#,###,##0.00"/>
    <numFmt numFmtId="196" formatCode="###,###,##0.00"/>
  </numFmts>
  <fonts count="119">
    <font>
      <sz val="10"/>
      <name val="Arial"/>
      <family val="0"/>
    </font>
    <font>
      <b/>
      <sz val="10"/>
      <name val="Arial"/>
      <family val="0"/>
    </font>
    <font>
      <i/>
      <sz val="10"/>
      <name val="Arial"/>
      <family val="0"/>
    </font>
    <font>
      <b/>
      <i/>
      <sz val="10"/>
      <name val="Arial"/>
      <family val="0"/>
    </font>
    <font>
      <sz val="10"/>
      <name val="Arial CE"/>
      <family val="2"/>
    </font>
    <font>
      <b/>
      <sz val="10"/>
      <name val="Arial CE"/>
      <family val="0"/>
    </font>
    <font>
      <sz val="8"/>
      <name val="Arial CE"/>
      <family val="2"/>
    </font>
    <font>
      <b/>
      <sz val="8"/>
      <name val="Arial CE"/>
      <family val="2"/>
    </font>
    <font>
      <sz val="8"/>
      <color indexed="9"/>
      <name val="Arial CE"/>
      <family val="2"/>
    </font>
    <font>
      <b/>
      <sz val="8"/>
      <color indexed="9"/>
      <name val="Arial CE"/>
      <family val="2"/>
    </font>
    <font>
      <sz val="8"/>
      <name val="Arial"/>
      <family val="0"/>
    </font>
    <font>
      <b/>
      <sz val="8"/>
      <name val="Arial"/>
      <family val="0"/>
    </font>
    <font>
      <b/>
      <u val="single"/>
      <sz val="8"/>
      <name val="Arial CE"/>
      <family val="0"/>
    </font>
    <font>
      <b/>
      <u val="single"/>
      <sz val="10"/>
      <name val="Arial CE"/>
      <family val="0"/>
    </font>
    <font>
      <sz val="8"/>
      <name val="Times New Roman"/>
      <family val="1"/>
    </font>
    <font>
      <sz val="12"/>
      <color indexed="8"/>
      <name val="Times New Roman"/>
      <family val="1"/>
    </font>
    <font>
      <u val="single"/>
      <sz val="12"/>
      <color indexed="8"/>
      <name val="Times New Roman"/>
      <family val="1"/>
    </font>
    <font>
      <sz val="8"/>
      <color indexed="8"/>
      <name val="Arial"/>
      <family val="2"/>
    </font>
    <font>
      <sz val="12"/>
      <name val="Arial"/>
      <family val="2"/>
    </font>
    <font>
      <b/>
      <sz val="9"/>
      <name val="Arial"/>
      <family val="2"/>
    </font>
    <font>
      <sz val="9"/>
      <name val="Arial"/>
      <family val="2"/>
    </font>
    <font>
      <sz val="11"/>
      <color indexed="8"/>
      <name val="Calibri"/>
      <family val="2"/>
    </font>
    <font>
      <vertAlign val="subscript"/>
      <sz val="8"/>
      <color indexed="8"/>
      <name val="Arial"/>
      <family val="2"/>
    </font>
    <font>
      <vertAlign val="superscript"/>
      <sz val="8"/>
      <color indexed="8"/>
      <name val="Arial"/>
      <family val="2"/>
    </font>
    <font>
      <sz val="8"/>
      <color indexed="9"/>
      <name val="Arial"/>
      <family val="2"/>
    </font>
    <font>
      <b/>
      <sz val="11"/>
      <name val="Arial CE"/>
      <family val="0"/>
    </font>
    <font>
      <b/>
      <sz val="12"/>
      <name val="Arial CE"/>
      <family val="0"/>
    </font>
    <font>
      <sz val="9"/>
      <color indexed="36"/>
      <name val="Century Gothic"/>
      <family val="2"/>
    </font>
    <font>
      <sz val="10"/>
      <color indexed="40"/>
      <name val="Century Gothic"/>
      <family val="2"/>
    </font>
    <font>
      <sz val="11"/>
      <color indexed="40"/>
      <name val="Century Gothic"/>
      <family val="2"/>
    </font>
    <font>
      <sz val="11"/>
      <color indexed="8"/>
      <name val="Century Gothic"/>
      <family val="2"/>
    </font>
    <font>
      <sz val="12"/>
      <color indexed="8"/>
      <name val="Calibri"/>
      <family val="2"/>
    </font>
    <font>
      <sz val="10"/>
      <color indexed="8"/>
      <name val="Century Gothic"/>
      <family val="2"/>
    </font>
    <font>
      <b/>
      <u val="single"/>
      <sz val="11"/>
      <name val="Century Gothic"/>
      <family val="2"/>
    </font>
    <font>
      <b/>
      <u val="single"/>
      <sz val="10"/>
      <name val="Century Gothic"/>
      <family val="2"/>
    </font>
    <font>
      <u val="single"/>
      <sz val="11"/>
      <name val="Century Gothic"/>
      <family val="2"/>
    </font>
    <font>
      <b/>
      <sz val="11"/>
      <name val="Century Gothic"/>
      <family val="2"/>
    </font>
    <font>
      <sz val="10"/>
      <name val="Century Gothic"/>
      <family val="2"/>
    </font>
    <font>
      <sz val="11"/>
      <name val="Century Gothic"/>
      <family val="2"/>
    </font>
    <font>
      <vertAlign val="superscript"/>
      <sz val="10"/>
      <name val="Century Gothic"/>
      <family val="2"/>
    </font>
    <font>
      <b/>
      <sz val="10"/>
      <name val="Century Gothic"/>
      <family val="2"/>
    </font>
    <font>
      <vertAlign val="subscript"/>
      <sz val="10"/>
      <name val="Century Gothic"/>
      <family val="2"/>
    </font>
    <font>
      <sz val="10"/>
      <color indexed="8"/>
      <name val="Arial"/>
      <family val="2"/>
    </font>
    <font>
      <sz val="11"/>
      <color indexed="8"/>
      <name val="Arial"/>
      <family val="2"/>
    </font>
    <font>
      <sz val="12"/>
      <name val="Courier"/>
      <family val="1"/>
    </font>
    <font>
      <sz val="9"/>
      <name val="Century Gothic"/>
      <family val="2"/>
    </font>
    <font>
      <b/>
      <sz val="11"/>
      <name val="Arial"/>
      <family val="2"/>
    </font>
    <font>
      <sz val="11"/>
      <name val="Arial"/>
      <family val="2"/>
    </font>
    <font>
      <sz val="10"/>
      <name val="Lucida Sans Unicode"/>
      <family val="0"/>
    </font>
    <font>
      <u val="single"/>
      <sz val="10"/>
      <name val="Arial"/>
      <family val="2"/>
    </font>
    <font>
      <sz val="10"/>
      <name val="Arial CRY"/>
      <family val="0"/>
    </font>
    <font>
      <b/>
      <u val="single"/>
      <sz val="10"/>
      <name val="Arial"/>
      <family val="2"/>
    </font>
    <font>
      <b/>
      <u val="single"/>
      <sz val="10"/>
      <color indexed="8"/>
      <name val="Arial CRY"/>
      <family val="0"/>
    </font>
    <font>
      <i/>
      <u val="single"/>
      <sz val="10"/>
      <name val="Arial"/>
      <family val="2"/>
    </font>
    <font>
      <vertAlign val="superscript"/>
      <sz val="10"/>
      <name val="Arial"/>
      <family val="2"/>
    </font>
    <font>
      <sz val="9"/>
      <name val="Calibri"/>
      <family val="2"/>
    </font>
    <font>
      <b/>
      <sz val="9"/>
      <name val="Calibri"/>
      <family val="2"/>
    </font>
    <font>
      <u val="single"/>
      <sz val="9"/>
      <name val="Calibri"/>
      <family val="2"/>
    </font>
    <font>
      <sz val="12"/>
      <name val="Arial CE"/>
      <family val="0"/>
    </font>
    <font>
      <sz val="10"/>
      <name val="Arial Narrow"/>
      <family val="2"/>
    </font>
    <font>
      <b/>
      <sz val="10"/>
      <name val="Arial Narrow"/>
      <family val="2"/>
    </font>
    <font>
      <b/>
      <sz val="9"/>
      <color indexed="10"/>
      <name val="Arial"/>
      <family val="2"/>
    </font>
    <font>
      <sz val="9"/>
      <color indexed="8"/>
      <name val="Arial"/>
      <family val="2"/>
    </font>
    <font>
      <sz val="9"/>
      <color indexed="10"/>
      <name val="Arial"/>
      <family val="2"/>
    </font>
    <font>
      <sz val="9"/>
      <color indexed="48"/>
      <name val="Arial"/>
      <family val="2"/>
    </font>
    <font>
      <i/>
      <sz val="9"/>
      <name val="Arial"/>
      <family val="2"/>
    </font>
    <font>
      <sz val="11"/>
      <name val="Arial Narrow"/>
      <family val="2"/>
    </font>
    <font>
      <b/>
      <sz val="8"/>
      <color indexed="10"/>
      <name val="Arial Narrow"/>
      <family val="2"/>
    </font>
    <font>
      <sz val="8"/>
      <name val="Arial Narrow"/>
      <family val="2"/>
    </font>
    <font>
      <b/>
      <sz val="12"/>
      <color indexed="8"/>
      <name val="Calibri"/>
      <family val="2"/>
    </font>
    <font>
      <sz val="11"/>
      <name val="Arial CE"/>
      <family val="2"/>
    </font>
    <font>
      <sz val="9"/>
      <name val="Arial CE"/>
      <family val="0"/>
    </font>
    <font>
      <b/>
      <sz val="9"/>
      <name val="Arial CE"/>
      <family val="0"/>
    </font>
    <font>
      <b/>
      <sz val="9"/>
      <color indexed="8"/>
      <name val="Calibri"/>
      <family val="2"/>
    </font>
    <font>
      <b/>
      <sz val="12"/>
      <name val="Arial"/>
      <family val="2"/>
    </font>
    <font>
      <b/>
      <sz val="12"/>
      <name val="Century Gothic"/>
      <family val="2"/>
    </font>
    <font>
      <b/>
      <sz val="12"/>
      <color indexed="9"/>
      <name val="Arial CE"/>
      <family val="2"/>
    </font>
    <font>
      <sz val="10"/>
      <color indexed="10"/>
      <name val="Arial CE"/>
      <family val="2"/>
    </font>
    <font>
      <sz val="8"/>
      <color indexed="10"/>
      <name val="Arial CE"/>
      <family val="2"/>
    </font>
    <font>
      <b/>
      <sz val="8"/>
      <color indexed="10"/>
      <name val="Arial CE"/>
      <family val="2"/>
    </font>
    <font>
      <b/>
      <sz val="10"/>
      <color indexed="10"/>
      <name val="Arial CE"/>
      <family val="2"/>
    </font>
    <font>
      <sz val="9"/>
      <color indexed="9"/>
      <name val="Arial CE"/>
      <family val="2"/>
    </font>
    <font>
      <b/>
      <sz val="10"/>
      <color indexed="9"/>
      <name val="Arial CE"/>
      <family val="2"/>
    </font>
    <font>
      <sz val="10"/>
      <color indexed="10"/>
      <name val="Arial"/>
      <family val="0"/>
    </font>
    <font>
      <b/>
      <sz val="11"/>
      <name val="Calibri"/>
      <family val="2"/>
    </font>
    <font>
      <b/>
      <sz val="11"/>
      <color indexed="8"/>
      <name val="Century Gothic"/>
      <family val="2"/>
    </font>
    <font>
      <u val="single"/>
      <sz val="8"/>
      <name val="Arial CE"/>
      <family val="0"/>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4" fillId="20" borderId="0" applyNumberFormat="0" applyBorder="0" applyAlignment="0" applyProtection="0"/>
    <xf numFmtId="0" fontId="105" fillId="21" borderId="1" applyNumberFormat="0" applyAlignment="0" applyProtection="0"/>
    <xf numFmtId="0" fontId="106" fillId="0" borderId="0" applyNumberFormat="0" applyFill="0" applyBorder="0" applyAlignment="0" applyProtection="0"/>
    <xf numFmtId="0" fontId="107" fillId="0" borderId="2" applyNumberFormat="0" applyFill="0" applyAlignment="0" applyProtection="0"/>
    <xf numFmtId="0" fontId="108" fillId="0" borderId="3" applyNumberFormat="0" applyFill="0" applyAlignment="0" applyProtection="0"/>
    <xf numFmtId="0" fontId="109" fillId="0" borderId="4" applyNumberFormat="0" applyFill="0" applyAlignment="0" applyProtection="0"/>
    <xf numFmtId="0" fontId="109" fillId="0" borderId="0" applyNumberFormat="0" applyFill="0" applyBorder="0" applyAlignment="0" applyProtection="0"/>
    <xf numFmtId="0" fontId="21" fillId="0" borderId="0">
      <alignment/>
      <protection/>
    </xf>
    <xf numFmtId="0" fontId="21" fillId="0" borderId="0">
      <alignment/>
      <protection/>
    </xf>
    <xf numFmtId="0" fontId="37" fillId="0" borderId="0">
      <alignment/>
      <protection/>
    </xf>
    <xf numFmtId="0" fontId="21" fillId="0" borderId="0">
      <alignment/>
      <protection/>
    </xf>
    <xf numFmtId="169" fontId="4" fillId="0" borderId="0">
      <alignment horizontal="right"/>
      <protection/>
    </xf>
    <xf numFmtId="0" fontId="0" fillId="0" borderId="0" applyProtection="0">
      <alignment/>
    </xf>
    <xf numFmtId="0" fontId="0" fillId="0" borderId="0" applyProtection="0">
      <alignment/>
    </xf>
    <xf numFmtId="0" fontId="58" fillId="0" borderId="0">
      <alignment/>
      <protection/>
    </xf>
    <xf numFmtId="190" fontId="44" fillId="0" borderId="0">
      <alignment/>
      <protection/>
    </xf>
    <xf numFmtId="0" fontId="21" fillId="0" borderId="0">
      <alignment/>
      <protection/>
    </xf>
    <xf numFmtId="0" fontId="110" fillId="22" borderId="0" applyNumberFormat="0" applyBorder="0" applyAlignment="0" applyProtection="0"/>
    <xf numFmtId="0" fontId="4" fillId="0" borderId="0">
      <alignment/>
      <protection/>
    </xf>
    <xf numFmtId="9" fontId="0" fillId="0" borderId="0" applyFont="0" applyFill="0" applyBorder="0" applyAlignment="0" applyProtection="0"/>
    <xf numFmtId="0" fontId="0" fillId="23" borderId="5" applyNumberFormat="0" applyFon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32" fillId="0" borderId="0" applyProtection="0">
      <alignment horizontal="left" vertical="justify" wrapText="1"/>
    </xf>
    <xf numFmtId="0" fontId="103" fillId="24" borderId="0" applyNumberFormat="0" applyBorder="0" applyAlignment="0" applyProtection="0"/>
    <xf numFmtId="0" fontId="103" fillId="25" borderId="0" applyNumberFormat="0" applyBorder="0" applyAlignment="0" applyProtection="0"/>
    <xf numFmtId="0" fontId="103" fillId="26" borderId="0" applyNumberFormat="0" applyBorder="0" applyAlignment="0" applyProtection="0"/>
    <xf numFmtId="0" fontId="103"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13" fillId="0" borderId="6" applyNumberFormat="0" applyFill="0" applyAlignment="0" applyProtection="0"/>
    <xf numFmtId="0" fontId="114" fillId="30" borderId="7" applyNumberFormat="0" applyAlignment="0" applyProtection="0"/>
    <xf numFmtId="0" fontId="115" fillId="21" borderId="8" applyNumberFormat="0" applyAlignment="0" applyProtection="0"/>
    <xf numFmtId="0" fontId="11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91" fontId="4" fillId="0" borderId="0" applyFont="0" applyFill="0" applyBorder="0" applyAlignment="0" applyProtection="0"/>
    <xf numFmtId="0" fontId="117" fillId="32" borderId="8" applyNumberFormat="0" applyAlignment="0" applyProtection="0"/>
    <xf numFmtId="0" fontId="118" fillId="0" borderId="9" applyNumberFormat="0" applyFill="0" applyAlignment="0" applyProtection="0"/>
  </cellStyleXfs>
  <cellXfs count="1531">
    <xf numFmtId="0" fontId="0" fillId="0" borderId="0" xfId="0" applyAlignment="1">
      <alignment/>
    </xf>
    <xf numFmtId="4" fontId="27" fillId="0" borderId="0" xfId="69" applyNumberFormat="1" applyFont="1" applyBorder="1" applyAlignment="1" applyProtection="1">
      <alignment horizontal="center" vertical="center"/>
      <protection locked="0"/>
    </xf>
    <xf numFmtId="171" fontId="27" fillId="0" borderId="0" xfId="69" applyNumberFormat="1" applyFont="1" applyBorder="1" applyAlignment="1" applyProtection="1">
      <alignment horizontal="right" wrapText="1"/>
      <protection locked="0"/>
    </xf>
    <xf numFmtId="4" fontId="29" fillId="0" borderId="0" xfId="69" applyNumberFormat="1" applyFont="1" applyBorder="1" applyAlignment="1" applyProtection="1">
      <alignment horizontal="right"/>
      <protection locked="0"/>
    </xf>
    <xf numFmtId="171" fontId="29" fillId="0" borderId="0" xfId="69" applyNumberFormat="1" applyFont="1" applyBorder="1" applyAlignment="1" applyProtection="1">
      <alignment horizontal="right" wrapText="1"/>
      <protection locked="0"/>
    </xf>
    <xf numFmtId="4" fontId="38" fillId="0" borderId="0" xfId="0" applyNumberFormat="1" applyFont="1" applyBorder="1" applyAlignment="1" applyProtection="1">
      <alignment horizontal="right"/>
      <protection locked="0"/>
    </xf>
    <xf numFmtId="4" fontId="37" fillId="0" borderId="0" xfId="0" applyNumberFormat="1" applyFont="1" applyBorder="1" applyAlignment="1" applyProtection="1">
      <alignment horizontal="right"/>
      <protection locked="0"/>
    </xf>
    <xf numFmtId="0" fontId="37" fillId="0" borderId="0" xfId="0" applyFont="1" applyBorder="1" applyAlignment="1" applyProtection="1">
      <alignment horizontal="right"/>
      <protection/>
    </xf>
    <xf numFmtId="0" fontId="37" fillId="0" borderId="10" xfId="0" applyFont="1" applyBorder="1" applyAlignment="1" applyProtection="1">
      <alignment horizontal="right"/>
      <protection/>
    </xf>
    <xf numFmtId="4" fontId="38" fillId="0" borderId="10" xfId="0" applyNumberFormat="1" applyFont="1" applyBorder="1" applyAlignment="1" applyProtection="1">
      <alignment horizontal="right"/>
      <protection locked="0"/>
    </xf>
    <xf numFmtId="0" fontId="37" fillId="0" borderId="0" xfId="40" applyFont="1" applyBorder="1" applyAlignment="1" applyProtection="1">
      <alignment horizontal="left"/>
      <protection/>
    </xf>
    <xf numFmtId="4" fontId="38" fillId="0" borderId="0" xfId="40" applyNumberFormat="1" applyFont="1" applyBorder="1" applyAlignment="1" applyProtection="1">
      <alignment horizontal="right"/>
      <protection locked="0"/>
    </xf>
    <xf numFmtId="171" fontId="38" fillId="0" borderId="0" xfId="40" applyNumberFormat="1" applyFont="1" applyBorder="1" applyAlignment="1" applyProtection="1">
      <alignment horizontal="right" wrapText="1"/>
      <protection locked="0"/>
    </xf>
    <xf numFmtId="0" fontId="4" fillId="0" borderId="0" xfId="0" applyNumberFormat="1" applyFont="1" applyAlignment="1" applyProtection="1">
      <alignment horizontal="center"/>
      <protection locked="0"/>
    </xf>
    <xf numFmtId="0" fontId="0" fillId="0" borderId="0" xfId="0" applyNumberFormat="1" applyFont="1" applyAlignment="1" applyProtection="1">
      <alignment horizontal="center" vertical="top"/>
      <protection/>
    </xf>
    <xf numFmtId="0" fontId="0" fillId="0" borderId="0" xfId="0" applyNumberFormat="1" applyFont="1" applyFill="1" applyAlignment="1" applyProtection="1">
      <alignment horizontal="justify" vertical="top"/>
      <protection/>
    </xf>
    <xf numFmtId="0" fontId="0" fillId="0" borderId="0" xfId="0" applyNumberFormat="1" applyFont="1" applyBorder="1" applyAlignment="1" applyProtection="1">
      <alignment horizontal="center"/>
      <protection/>
    </xf>
    <xf numFmtId="0" fontId="0" fillId="0" borderId="0" xfId="40" applyNumberFormat="1" applyFont="1" applyAlignment="1" applyProtection="1">
      <alignment horizontal="right" vertical="top"/>
      <protection locked="0"/>
    </xf>
    <xf numFmtId="0" fontId="0" fillId="0" borderId="0" xfId="40" applyNumberFormat="1" applyFont="1" applyAlignment="1" applyProtection="1">
      <alignment vertical="top"/>
      <protection locked="0"/>
    </xf>
    <xf numFmtId="49" fontId="0" fillId="0" borderId="0" xfId="0" applyNumberFormat="1" applyFont="1" applyAlignment="1" applyProtection="1">
      <alignment horizontal="center" vertical="top"/>
      <protection/>
    </xf>
    <xf numFmtId="0" fontId="0" fillId="0" borderId="0" xfId="0" applyFont="1" applyFill="1" applyAlignment="1" applyProtection="1">
      <alignment horizontal="justify" vertical="top"/>
      <protection/>
    </xf>
    <xf numFmtId="0" fontId="0" fillId="0" borderId="0" xfId="0" applyFont="1" applyBorder="1" applyAlignment="1" applyProtection="1">
      <alignment horizontal="center"/>
      <protection/>
    </xf>
    <xf numFmtId="3" fontId="0" fillId="0" borderId="0" xfId="40" applyNumberFormat="1" applyFont="1" applyAlignment="1" applyProtection="1">
      <alignment horizontal="right"/>
      <protection locked="0"/>
    </xf>
    <xf numFmtId="3" fontId="0" fillId="0" borderId="0" xfId="40" applyNumberFormat="1" applyFont="1" applyProtection="1">
      <alignment/>
      <protection locked="0"/>
    </xf>
    <xf numFmtId="4" fontId="0" fillId="0" borderId="0" xfId="40" applyNumberFormat="1" applyFont="1" applyProtection="1">
      <alignment/>
      <protection locked="0"/>
    </xf>
    <xf numFmtId="0" fontId="0" fillId="0" borderId="0" xfId="40" applyFont="1" applyProtection="1">
      <alignment/>
      <protection locked="0"/>
    </xf>
    <xf numFmtId="4" fontId="0" fillId="0" borderId="0" xfId="69" applyNumberFormat="1" applyFont="1" applyBorder="1" applyAlignment="1" applyProtection="1">
      <alignment horizontal="center"/>
      <protection/>
    </xf>
    <xf numFmtId="4" fontId="0" fillId="0" borderId="0" xfId="0" applyNumberFormat="1" applyFont="1" applyFill="1" applyAlignment="1" applyProtection="1">
      <alignment/>
      <protection locked="0"/>
    </xf>
    <xf numFmtId="0" fontId="0" fillId="0" borderId="0" xfId="0" applyFont="1" applyFill="1" applyAlignment="1" applyProtection="1">
      <alignment vertical="top"/>
      <protection locked="0"/>
    </xf>
    <xf numFmtId="1" fontId="0" fillId="0" borderId="0" xfId="0" applyNumberFormat="1" applyFont="1" applyFill="1" applyBorder="1" applyAlignment="1" applyProtection="1">
      <alignment horizontal="center" vertical="top"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wrapText="1"/>
      <protection/>
    </xf>
    <xf numFmtId="4" fontId="0" fillId="0" borderId="0" xfId="0" applyNumberFormat="1" applyFont="1" applyFill="1" applyAlignment="1" applyProtection="1">
      <alignment wrapText="1"/>
      <protection locked="0"/>
    </xf>
    <xf numFmtId="0" fontId="1" fillId="0" borderId="0" xfId="46" applyNumberFormat="1" applyFont="1" applyAlignment="1" applyProtection="1">
      <alignment horizontal="center"/>
      <protection locked="0"/>
    </xf>
    <xf numFmtId="0" fontId="0" fillId="0" borderId="0" xfId="49" applyNumberFormat="1" applyFont="1" applyBorder="1" applyAlignment="1" applyProtection="1">
      <alignment horizontal="center"/>
      <protection locked="0"/>
    </xf>
    <xf numFmtId="0" fontId="55" fillId="0" borderId="0"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horizontal="center" vertical="top" wrapText="1"/>
      <protection/>
    </xf>
    <xf numFmtId="0" fontId="55" fillId="0" borderId="0" xfId="0" applyNumberFormat="1" applyFont="1" applyFill="1" applyBorder="1" applyAlignment="1" applyProtection="1">
      <alignment horizontal="center"/>
      <protection/>
    </xf>
    <xf numFmtId="4" fontId="55" fillId="0" borderId="0" xfId="0" applyNumberFormat="1" applyFont="1" applyFill="1" applyBorder="1" applyAlignment="1" applyProtection="1">
      <alignment/>
      <protection locked="0"/>
    </xf>
    <xf numFmtId="4" fontId="55" fillId="0" borderId="0" xfId="0" applyNumberFormat="1" applyFont="1" applyFill="1" applyBorder="1" applyAlignment="1" applyProtection="1">
      <alignment horizontal="center"/>
      <protection/>
    </xf>
    <xf numFmtId="0" fontId="55" fillId="0" borderId="0" xfId="0" applyNumberFormat="1" applyFont="1" applyFill="1" applyBorder="1" applyAlignment="1" applyProtection="1">
      <alignment vertical="top"/>
      <protection/>
    </xf>
    <xf numFmtId="0" fontId="56" fillId="0" borderId="0"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vertical="top" wrapText="1"/>
      <protection/>
    </xf>
    <xf numFmtId="0" fontId="56" fillId="0" borderId="11" xfId="0" applyNumberFormat="1" applyFont="1" applyFill="1" applyBorder="1" applyAlignment="1" applyProtection="1">
      <alignment horizontal="center" vertical="top"/>
      <protection/>
    </xf>
    <xf numFmtId="0" fontId="56" fillId="0" borderId="12" xfId="0" applyNumberFormat="1" applyFont="1" applyFill="1" applyBorder="1" applyAlignment="1" applyProtection="1">
      <alignment horizontal="center" vertical="top" wrapText="1"/>
      <protection/>
    </xf>
    <xf numFmtId="0" fontId="56" fillId="0" borderId="11" xfId="0" applyNumberFormat="1" applyFont="1" applyFill="1" applyBorder="1" applyAlignment="1" applyProtection="1">
      <alignment horizontal="center"/>
      <protection/>
    </xf>
    <xf numFmtId="4" fontId="56" fillId="0" borderId="11" xfId="0" applyNumberFormat="1" applyFont="1" applyFill="1" applyBorder="1" applyAlignment="1" applyProtection="1">
      <alignment horizontal="center"/>
      <protection locked="0"/>
    </xf>
    <xf numFmtId="4" fontId="56" fillId="0" borderId="11" xfId="0" applyNumberFormat="1" applyFont="1" applyFill="1" applyBorder="1" applyAlignment="1" applyProtection="1">
      <alignment horizontal="center"/>
      <protection/>
    </xf>
    <xf numFmtId="0" fontId="56" fillId="0" borderId="0" xfId="42" applyNumberFormat="1" applyFont="1" applyFill="1" applyBorder="1" applyAlignment="1" applyProtection="1">
      <alignment vertical="top" wrapText="1"/>
      <protection/>
    </xf>
    <xf numFmtId="0" fontId="55" fillId="0" borderId="0" xfId="42" applyNumberFormat="1" applyFont="1" applyFill="1" applyBorder="1" applyAlignment="1" applyProtection="1">
      <alignment vertical="top" wrapText="1"/>
      <protection/>
    </xf>
    <xf numFmtId="0" fontId="56" fillId="0" borderId="0" xfId="42" applyNumberFormat="1" applyFont="1" applyFill="1" applyBorder="1" applyAlignment="1" applyProtection="1">
      <alignment horizontal="left" vertical="center" wrapText="1"/>
      <protection/>
    </xf>
    <xf numFmtId="0" fontId="55" fillId="0" borderId="0" xfId="42" applyNumberFormat="1" applyFont="1" applyFill="1" applyBorder="1" applyAlignment="1" applyProtection="1">
      <alignment horizontal="left" vertical="center" wrapText="1"/>
      <protection/>
    </xf>
    <xf numFmtId="0" fontId="55" fillId="0" borderId="0" xfId="42" applyNumberFormat="1" applyFont="1" applyFill="1" applyBorder="1" applyAlignment="1" applyProtection="1">
      <alignment vertical="center" wrapText="1"/>
      <protection/>
    </xf>
    <xf numFmtId="0" fontId="55" fillId="0" borderId="0" xfId="0" applyNumberFormat="1" applyFont="1" applyFill="1" applyBorder="1" applyAlignment="1" applyProtection="1">
      <alignment vertical="top" wrapText="1"/>
      <protection/>
    </xf>
    <xf numFmtId="0" fontId="55" fillId="0" borderId="0" xfId="0" applyNumberFormat="1" applyFont="1" applyFill="1" applyBorder="1" applyAlignment="1" applyProtection="1">
      <alignment vertical="center" wrapText="1"/>
      <protection/>
    </xf>
    <xf numFmtId="0" fontId="55" fillId="0" borderId="0" xfId="0" applyNumberFormat="1" applyFont="1" applyFill="1" applyBorder="1" applyAlignment="1" applyProtection="1">
      <alignment vertical="center"/>
      <protection/>
    </xf>
    <xf numFmtId="0" fontId="20" fillId="0" borderId="0" xfId="0" applyFont="1" applyFill="1" applyBorder="1" applyAlignment="1" applyProtection="1">
      <alignment horizontal="center" vertical="top"/>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20" fillId="0" borderId="0" xfId="0" applyFont="1" applyFill="1" applyAlignment="1" applyProtection="1">
      <alignment horizontal="center"/>
      <protection/>
    </xf>
    <xf numFmtId="0" fontId="20" fillId="0" borderId="0" xfId="0" applyFont="1" applyFill="1" applyAlignment="1" applyProtection="1">
      <alignment horizontal="right"/>
      <protection/>
    </xf>
    <xf numFmtId="0" fontId="20" fillId="0" borderId="0" xfId="0" applyFont="1" applyFill="1" applyAlignment="1" applyProtection="1">
      <alignment/>
      <protection/>
    </xf>
    <xf numFmtId="0" fontId="20" fillId="0" borderId="0" xfId="0"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protection/>
    </xf>
    <xf numFmtId="0" fontId="37" fillId="0" borderId="0" xfId="0" applyFont="1" applyBorder="1" applyAlignment="1" applyProtection="1" quotePrefix="1">
      <alignment horizontal="justify" vertical="top" wrapText="1"/>
      <protection/>
    </xf>
    <xf numFmtId="0" fontId="37" fillId="0" borderId="0" xfId="0" applyFont="1" applyBorder="1" applyAlignment="1" applyProtection="1">
      <alignment horizontal="justify" vertical="top" wrapText="1"/>
      <protection/>
    </xf>
    <xf numFmtId="0" fontId="37" fillId="0" borderId="10" xfId="0" applyFont="1" applyBorder="1" applyAlignment="1" applyProtection="1">
      <alignment horizontal="justify" vertical="top" wrapText="1"/>
      <protection/>
    </xf>
    <xf numFmtId="0" fontId="37" fillId="0" borderId="0" xfId="0" applyFont="1" applyAlignment="1" applyProtection="1">
      <alignment horizontal="justify" vertical="top" wrapText="1"/>
      <protection/>
    </xf>
    <xf numFmtId="0" fontId="37" fillId="0" borderId="0" xfId="0" applyFont="1" applyAlignment="1" applyProtection="1" quotePrefix="1">
      <alignment horizontal="justify" vertical="top" wrapText="1"/>
      <protection/>
    </xf>
    <xf numFmtId="171" fontId="0" fillId="0" borderId="0" xfId="0" applyNumberFormat="1" applyFont="1" applyFill="1" applyAlignment="1" applyProtection="1">
      <alignment wrapText="1"/>
      <protection locked="0"/>
    </xf>
    <xf numFmtId="0" fontId="20" fillId="0" borderId="10" xfId="0" applyFont="1" applyFill="1" applyBorder="1" applyAlignment="1" applyProtection="1">
      <alignment horizontal="center" vertical="top"/>
      <protection/>
    </xf>
    <xf numFmtId="0" fontId="20" fillId="0" borderId="10" xfId="0" applyFont="1" applyFill="1" applyBorder="1" applyAlignment="1" applyProtection="1">
      <alignment horizontal="justify" vertical="top" wrapText="1"/>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horizontal="right"/>
      <protection/>
    </xf>
    <xf numFmtId="0" fontId="56" fillId="0" borderId="0" xfId="0" applyNumberFormat="1" applyFont="1" applyFill="1" applyBorder="1" applyAlignment="1" applyProtection="1">
      <alignment horizontal="left" vertical="top" wrapText="1"/>
      <protection/>
    </xf>
    <xf numFmtId="0" fontId="55" fillId="0" borderId="0" xfId="0" applyNumberFormat="1" applyFont="1" applyFill="1" applyBorder="1" applyAlignment="1" applyProtection="1">
      <alignment horizontal="justify" vertical="top" wrapText="1"/>
      <protection/>
    </xf>
    <xf numFmtId="0" fontId="84" fillId="0" borderId="0" xfId="0" applyNumberFormat="1" applyFont="1" applyFill="1" applyBorder="1" applyAlignment="1" applyProtection="1">
      <alignment horizontal="center" vertical="top"/>
      <protection/>
    </xf>
    <xf numFmtId="4" fontId="55" fillId="0" borderId="0" xfId="0" applyNumberFormat="1" applyFont="1" applyFill="1" applyBorder="1" applyAlignment="1" applyProtection="1">
      <alignment horizontal="center"/>
      <protection locked="0"/>
    </xf>
    <xf numFmtId="171" fontId="55" fillId="0" borderId="0" xfId="47" applyNumberFormat="1" applyFont="1" applyFill="1" applyBorder="1" applyAlignment="1" applyProtection="1">
      <alignment horizontal="center" wrapText="1"/>
      <protection locked="0"/>
    </xf>
    <xf numFmtId="0" fontId="55" fillId="0" borderId="0" xfId="0" applyNumberFormat="1" applyFont="1" applyFill="1" applyBorder="1" applyAlignment="1" applyProtection="1">
      <alignment horizontal="left" vertical="top" wrapText="1"/>
      <protection/>
    </xf>
    <xf numFmtId="0" fontId="55" fillId="0" borderId="13" xfId="0" applyNumberFormat="1" applyFont="1" applyFill="1" applyBorder="1" applyAlignment="1" applyProtection="1">
      <alignment horizontal="center" vertical="center"/>
      <protection/>
    </xf>
    <xf numFmtId="0" fontId="55" fillId="0" borderId="13" xfId="0" applyNumberFormat="1" applyFont="1" applyFill="1" applyBorder="1" applyAlignment="1" applyProtection="1">
      <alignment vertical="center" wrapText="1"/>
      <protection/>
    </xf>
    <xf numFmtId="4" fontId="55" fillId="0" borderId="13" xfId="0" applyNumberFormat="1" applyFont="1" applyFill="1" applyBorder="1" applyAlignment="1" applyProtection="1">
      <alignment horizontal="center" vertical="center"/>
      <protection/>
    </xf>
    <xf numFmtId="4" fontId="55" fillId="0" borderId="13" xfId="0" applyNumberFormat="1" applyFont="1" applyFill="1" applyBorder="1" applyAlignment="1" applyProtection="1">
      <alignment horizontal="center" vertical="center"/>
      <protection locked="0"/>
    </xf>
    <xf numFmtId="171" fontId="55" fillId="0" borderId="0" xfId="0" applyNumberFormat="1" applyFont="1" applyFill="1" applyBorder="1" applyAlignment="1" applyProtection="1">
      <alignment vertical="center"/>
      <protection/>
    </xf>
    <xf numFmtId="0" fontId="55" fillId="0" borderId="0" xfId="0" applyNumberFormat="1" applyFont="1" applyFill="1" applyBorder="1" applyAlignment="1" applyProtection="1" quotePrefix="1">
      <alignment vertical="top" wrapText="1"/>
      <protection/>
    </xf>
    <xf numFmtId="0" fontId="56" fillId="0" borderId="0" xfId="0" applyNumberFormat="1" applyFont="1" applyFill="1" applyBorder="1" applyAlignment="1" applyProtection="1">
      <alignment horizontal="left" vertical="center" wrapText="1"/>
      <protection/>
    </xf>
    <xf numFmtId="0" fontId="56" fillId="0" borderId="13" xfId="0" applyNumberFormat="1" applyFont="1" applyFill="1" applyBorder="1" applyAlignment="1" applyProtection="1">
      <alignment vertical="center" wrapText="1"/>
      <protection/>
    </xf>
    <xf numFmtId="0" fontId="56" fillId="0" borderId="0" xfId="0" applyNumberFormat="1" applyFont="1" applyFill="1" applyBorder="1" applyAlignment="1" applyProtection="1">
      <alignment vertical="center"/>
      <protection/>
    </xf>
    <xf numFmtId="0" fontId="56" fillId="0" borderId="14" xfId="0" applyNumberFormat="1" applyFont="1" applyFill="1" applyBorder="1" applyAlignment="1" applyProtection="1">
      <alignment horizontal="center" vertical="top"/>
      <protection/>
    </xf>
    <xf numFmtId="0" fontId="55" fillId="0" borderId="14" xfId="0" applyNumberFormat="1" applyFont="1" applyFill="1" applyBorder="1" applyAlignment="1" applyProtection="1">
      <alignment horizontal="center" vertical="top"/>
      <protection/>
    </xf>
    <xf numFmtId="0" fontId="56" fillId="0" borderId="14" xfId="0" applyNumberFormat="1" applyFont="1" applyFill="1" applyBorder="1" applyAlignment="1" applyProtection="1">
      <alignment vertical="top" wrapText="1"/>
      <protection/>
    </xf>
    <xf numFmtId="0" fontId="55" fillId="0" borderId="14" xfId="0" applyNumberFormat="1" applyFont="1" applyFill="1" applyBorder="1" applyAlignment="1" applyProtection="1">
      <alignment horizontal="center"/>
      <protection/>
    </xf>
    <xf numFmtId="0" fontId="56" fillId="0" borderId="10" xfId="0" applyNumberFormat="1" applyFont="1" applyFill="1" applyBorder="1" applyAlignment="1" applyProtection="1">
      <alignment horizontal="center" vertical="top"/>
      <protection/>
    </xf>
    <xf numFmtId="0" fontId="56" fillId="0" borderId="10" xfId="0" applyNumberFormat="1" applyFont="1" applyFill="1" applyBorder="1" applyAlignment="1" applyProtection="1">
      <alignment vertical="top" wrapText="1"/>
      <protection/>
    </xf>
    <xf numFmtId="0" fontId="56" fillId="0" borderId="13" xfId="0" applyNumberFormat="1" applyFont="1" applyFill="1" applyBorder="1" applyAlignment="1" applyProtection="1">
      <alignment horizontal="center" vertical="center"/>
      <protection/>
    </xf>
    <xf numFmtId="0" fontId="55" fillId="0" borderId="0" xfId="0" applyNumberFormat="1" applyFont="1" applyFill="1" applyBorder="1" applyAlignment="1" applyProtection="1">
      <alignment horizontal="center" vertical="top" wrapText="1"/>
      <protection/>
    </xf>
    <xf numFmtId="0" fontId="55" fillId="0" borderId="0" xfId="0" applyNumberFormat="1" applyFont="1" applyFill="1" applyBorder="1" applyAlignment="1" applyProtection="1">
      <alignment wrapText="1"/>
      <protection/>
    </xf>
    <xf numFmtId="4" fontId="55" fillId="0" borderId="0" xfId="0" applyNumberFormat="1" applyFont="1" applyFill="1" applyBorder="1" applyAlignment="1" applyProtection="1">
      <alignment wrapText="1"/>
      <protection/>
    </xf>
    <xf numFmtId="171" fontId="55" fillId="0" borderId="0" xfId="0" applyNumberFormat="1" applyFont="1" applyFill="1" applyBorder="1" applyAlignment="1" applyProtection="1">
      <alignment wrapText="1"/>
      <protection/>
    </xf>
    <xf numFmtId="0" fontId="55" fillId="0" borderId="0" xfId="0" applyNumberFormat="1" applyFont="1" applyFill="1" applyBorder="1" applyAlignment="1" applyProtection="1">
      <alignment horizontal="center" wrapText="1"/>
      <protection/>
    </xf>
    <xf numFmtId="4" fontId="55" fillId="0" borderId="0"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wrapText="1"/>
      <protection locked="0"/>
    </xf>
    <xf numFmtId="171" fontId="84" fillId="0" borderId="0" xfId="0" applyNumberFormat="1" applyFont="1" applyFill="1" applyBorder="1" applyAlignment="1" applyProtection="1">
      <alignment horizontal="center" wrapText="1"/>
      <protection locked="0"/>
    </xf>
    <xf numFmtId="171" fontId="56" fillId="0" borderId="11" xfId="0" applyNumberFormat="1" applyFont="1" applyFill="1" applyBorder="1" applyAlignment="1" applyProtection="1">
      <alignment horizontal="center" wrapText="1"/>
      <protection locked="0"/>
    </xf>
    <xf numFmtId="171" fontId="55" fillId="0" borderId="0" xfId="0" applyNumberFormat="1" applyFont="1" applyFill="1" applyBorder="1" applyAlignment="1" applyProtection="1">
      <alignment horizontal="center" wrapText="1"/>
      <protection locked="0"/>
    </xf>
    <xf numFmtId="171" fontId="55" fillId="0" borderId="13" xfId="0" applyNumberFormat="1" applyFont="1" applyFill="1" applyBorder="1" applyAlignment="1" applyProtection="1">
      <alignment vertical="center" wrapText="1"/>
      <protection locked="0"/>
    </xf>
    <xf numFmtId="171" fontId="55" fillId="0" borderId="14"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horizontal="right" wrapText="1"/>
      <protection locked="0"/>
    </xf>
    <xf numFmtId="171" fontId="56" fillId="0" borderId="13" xfId="0" applyNumberFormat="1" applyFont="1" applyFill="1" applyBorder="1" applyAlignment="1" applyProtection="1">
      <alignment vertical="center" wrapText="1"/>
      <protection locked="0"/>
    </xf>
    <xf numFmtId="49" fontId="6" fillId="0" borderId="0" xfId="0" applyNumberFormat="1" applyFont="1" applyFill="1" applyAlignment="1" applyProtection="1">
      <alignment horizontal="center" vertical="top"/>
      <protection locked="0"/>
    </xf>
    <xf numFmtId="0" fontId="6" fillId="0" borderId="0" xfId="0" applyFont="1" applyFill="1" applyAlignment="1" applyProtection="1">
      <alignment horizontal="justify" vertical="top" wrapText="1"/>
      <protection locked="0"/>
    </xf>
    <xf numFmtId="4" fontId="6" fillId="0" borderId="0" xfId="0" applyNumberFormat="1" applyFont="1" applyAlignment="1" applyProtection="1">
      <alignment horizontal="center"/>
      <protection locked="0"/>
    </xf>
    <xf numFmtId="171" fontId="6" fillId="0" borderId="0" xfId="0" applyNumberFormat="1" applyFont="1" applyAlignment="1" applyProtection="1">
      <alignment horizontal="right" wrapText="1"/>
      <protection locked="0"/>
    </xf>
    <xf numFmtId="4" fontId="6" fillId="0" borderId="0" xfId="0" applyNumberFormat="1" applyFont="1" applyAlignment="1" applyProtection="1">
      <alignment/>
      <protection locked="0"/>
    </xf>
    <xf numFmtId="0" fontId="19" fillId="0" borderId="0" xfId="0" applyFont="1" applyFill="1" applyBorder="1" applyAlignment="1" applyProtection="1">
      <alignment horizontal="center"/>
      <protection/>
    </xf>
    <xf numFmtId="0" fontId="56" fillId="0" borderId="13" xfId="42" applyNumberFormat="1" applyFont="1" applyFill="1" applyBorder="1" applyAlignment="1" applyProtection="1">
      <alignment vertical="center" wrapText="1"/>
      <protection/>
    </xf>
    <xf numFmtId="171" fontId="56" fillId="0" borderId="13" xfId="0" applyNumberFormat="1" applyFont="1" applyFill="1" applyBorder="1" applyAlignment="1" applyProtection="1">
      <alignment horizontal="center" vertical="center" wrapText="1"/>
      <protection locked="0"/>
    </xf>
    <xf numFmtId="171" fontId="56" fillId="0" borderId="13" xfId="47" applyNumberFormat="1" applyFont="1" applyFill="1" applyBorder="1" applyAlignment="1" applyProtection="1">
      <alignment horizontal="center" vertical="center" wrapText="1"/>
      <protection locked="0"/>
    </xf>
    <xf numFmtId="0" fontId="56" fillId="0" borderId="0" xfId="0" applyNumberFormat="1" applyFont="1" applyFill="1" applyBorder="1" applyAlignment="1" applyProtection="1">
      <alignment horizontal="center"/>
      <protection/>
    </xf>
    <xf numFmtId="171" fontId="56" fillId="0" borderId="0" xfId="0" applyNumberFormat="1" applyFont="1" applyFill="1" applyBorder="1" applyAlignment="1" applyProtection="1">
      <alignment vertical="center" wrapText="1"/>
      <protection locked="0"/>
    </xf>
    <xf numFmtId="171" fontId="56" fillId="0" borderId="0" xfId="0" applyNumberFormat="1" applyFont="1" applyFill="1" applyBorder="1" applyAlignment="1" applyProtection="1">
      <alignment wrapText="1"/>
      <protection locked="0"/>
    </xf>
    <xf numFmtId="0" fontId="56" fillId="0" borderId="10" xfId="0" applyNumberFormat="1" applyFont="1" applyFill="1" applyBorder="1" applyAlignment="1" applyProtection="1">
      <alignment horizontal="center"/>
      <protection/>
    </xf>
    <xf numFmtId="171" fontId="56" fillId="0" borderId="10"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vertical="center"/>
      <protection locked="0"/>
    </xf>
    <xf numFmtId="171" fontId="56" fillId="0" borderId="13" xfId="0" applyNumberFormat="1" applyFont="1" applyFill="1" applyBorder="1" applyAlignment="1" applyProtection="1">
      <alignment horizontal="right" vertical="center" wrapText="1"/>
      <protection locked="0"/>
    </xf>
    <xf numFmtId="0" fontId="1" fillId="0" borderId="0" xfId="0" applyFont="1" applyAlignment="1" applyProtection="1">
      <alignment vertical="top"/>
      <protection locked="0"/>
    </xf>
    <xf numFmtId="49" fontId="7" fillId="0" borderId="0" xfId="0" applyNumberFormat="1" applyFont="1" applyFill="1" applyAlignment="1" applyProtection="1">
      <alignment horizontal="center" vertical="top"/>
      <protection/>
    </xf>
    <xf numFmtId="0" fontId="7" fillId="0" borderId="0" xfId="0" applyFont="1" applyFill="1" applyAlignment="1" applyProtection="1">
      <alignment horizontal="justify" vertical="top"/>
      <protection/>
    </xf>
    <xf numFmtId="4" fontId="7" fillId="0" borderId="0" xfId="0" applyNumberFormat="1" applyFont="1" applyAlignment="1" applyProtection="1">
      <alignment vertical="top"/>
      <protection/>
    </xf>
    <xf numFmtId="0" fontId="7" fillId="0" borderId="0" xfId="0" applyFont="1" applyAlignment="1" applyProtection="1">
      <alignment vertical="top"/>
      <protection/>
    </xf>
    <xf numFmtId="4" fontId="7" fillId="0" borderId="0" xfId="0" applyNumberFormat="1" applyFont="1" applyAlignment="1" applyProtection="1">
      <alignment horizontal="right" vertical="top"/>
      <protection/>
    </xf>
    <xf numFmtId="3" fontId="7" fillId="0" borderId="0" xfId="0" applyNumberFormat="1" applyFont="1" applyAlignment="1" applyProtection="1">
      <alignment vertical="top"/>
      <protection/>
    </xf>
    <xf numFmtId="49" fontId="5" fillId="0" borderId="0" xfId="0" applyNumberFormat="1" applyFont="1" applyFill="1" applyAlignment="1" applyProtection="1">
      <alignment horizontal="center" vertical="top"/>
      <protection/>
    </xf>
    <xf numFmtId="0" fontId="4" fillId="0" borderId="0" xfId="0" applyFont="1" applyAlignment="1" applyProtection="1">
      <alignment horizontal="center" vertical="top"/>
      <protection/>
    </xf>
    <xf numFmtId="4" fontId="4" fillId="0" borderId="0" xfId="0" applyNumberFormat="1" applyFont="1" applyAlignment="1" applyProtection="1">
      <alignment horizontal="right" vertical="top"/>
      <protection/>
    </xf>
    <xf numFmtId="3" fontId="4" fillId="0" borderId="0" xfId="0" applyNumberFormat="1" applyFont="1" applyAlignment="1" applyProtection="1">
      <alignment horizontal="center" vertical="top"/>
      <protection/>
    </xf>
    <xf numFmtId="0" fontId="5" fillId="0" borderId="0" xfId="0" applyFont="1" applyFill="1" applyAlignment="1" applyProtection="1">
      <alignment horizontal="justify" vertical="top"/>
      <protection/>
    </xf>
    <xf numFmtId="4" fontId="6" fillId="0" borderId="0" xfId="0" applyNumberFormat="1" applyFont="1" applyAlignment="1" applyProtection="1">
      <alignment horizontal="right" vertical="top"/>
      <protection/>
    </xf>
    <xf numFmtId="3" fontId="6" fillId="0" borderId="0" xfId="0" applyNumberFormat="1" applyFont="1" applyAlignment="1" applyProtection="1">
      <alignment horizontal="center" vertical="top"/>
      <protection/>
    </xf>
    <xf numFmtId="49"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justify" vertical="center"/>
      <protection/>
    </xf>
    <xf numFmtId="4" fontId="4" fillId="0" borderId="0" xfId="0" applyNumberFormat="1" applyFont="1" applyAlignment="1" applyProtection="1">
      <alignment horizontal="right" vertical="center"/>
      <protection/>
    </xf>
    <xf numFmtId="3" fontId="4" fillId="0" borderId="0" xfId="0" applyNumberFormat="1" applyFont="1" applyAlignment="1" applyProtection="1">
      <alignment vertical="center"/>
      <protection/>
    </xf>
    <xf numFmtId="4" fontId="4" fillId="0" borderId="0" xfId="0" applyNumberFormat="1" applyFont="1" applyAlignment="1" applyProtection="1">
      <alignment vertical="center"/>
      <protection/>
    </xf>
    <xf numFmtId="49"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justify" vertical="center"/>
      <protection/>
    </xf>
    <xf numFmtId="4" fontId="4" fillId="0" borderId="0" xfId="0" applyNumberFormat="1" applyFont="1" applyAlignment="1" applyProtection="1">
      <alignment horizontal="right" vertical="center"/>
      <protection/>
    </xf>
    <xf numFmtId="3" fontId="4" fillId="0" borderId="0" xfId="0" applyNumberFormat="1" applyFont="1" applyAlignment="1" applyProtection="1">
      <alignment vertical="center"/>
      <protection/>
    </xf>
    <xf numFmtId="0" fontId="4" fillId="0" borderId="10" xfId="0" applyFont="1" applyFill="1" applyBorder="1" applyAlignment="1" applyProtection="1">
      <alignment horizontal="justify" vertical="top"/>
      <protection/>
    </xf>
    <xf numFmtId="4" fontId="4" fillId="0" borderId="10" xfId="0" applyNumberFormat="1" applyFont="1" applyBorder="1" applyAlignment="1" applyProtection="1">
      <alignment horizontal="right" vertical="top"/>
      <protection/>
    </xf>
    <xf numFmtId="3" fontId="4" fillId="0" borderId="10" xfId="0" applyNumberFormat="1" applyFont="1" applyBorder="1" applyAlignment="1" applyProtection="1">
      <alignment vertical="top"/>
      <protection/>
    </xf>
    <xf numFmtId="4" fontId="4" fillId="0" borderId="10" xfId="0" applyNumberFormat="1" applyFont="1" applyBorder="1" applyAlignment="1" applyProtection="1">
      <alignment vertical="top"/>
      <protection/>
    </xf>
    <xf numFmtId="49" fontId="4" fillId="0" borderId="0" xfId="0" applyNumberFormat="1" applyFont="1" applyFill="1" applyBorder="1" applyAlignment="1" applyProtection="1">
      <alignment horizontal="center" vertical="top"/>
      <protection/>
    </xf>
    <xf numFmtId="0" fontId="4" fillId="0" borderId="0" xfId="0" applyFont="1" applyFill="1" applyBorder="1" applyAlignment="1" applyProtection="1">
      <alignment horizontal="justify" vertical="top"/>
      <protection/>
    </xf>
    <xf numFmtId="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4" fontId="4" fillId="0" borderId="0" xfId="0" applyNumberFormat="1" applyFont="1" applyBorder="1" applyAlignment="1" applyProtection="1">
      <alignment vertical="top"/>
      <protection/>
    </xf>
    <xf numFmtId="0" fontId="5" fillId="0" borderId="0" xfId="0" applyFont="1" applyFill="1" applyAlignment="1" applyProtection="1">
      <alignment horizontal="justify" vertical="center"/>
      <protection/>
    </xf>
    <xf numFmtId="4" fontId="4" fillId="0" borderId="0" xfId="0" applyNumberFormat="1" applyFont="1" applyAlignment="1" applyProtection="1">
      <alignment vertical="center"/>
      <protection/>
    </xf>
    <xf numFmtId="49" fontId="5" fillId="0" borderId="10"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49" fontId="5" fillId="0" borderId="0" xfId="0" applyNumberFormat="1" applyFont="1" applyFill="1" applyAlignment="1" applyProtection="1">
      <alignment horizontal="center" vertical="center"/>
      <protection/>
    </xf>
    <xf numFmtId="4" fontId="4" fillId="0" borderId="0" xfId="0" applyNumberFormat="1" applyFont="1" applyAlignment="1" applyProtection="1">
      <alignment horizontal="left" vertical="center"/>
      <protection/>
    </xf>
    <xf numFmtId="2" fontId="4" fillId="0" borderId="0" xfId="0" applyNumberFormat="1" applyFont="1" applyAlignment="1" applyProtection="1">
      <alignment horizontal="right" vertical="center"/>
      <protection/>
    </xf>
    <xf numFmtId="4" fontId="0" fillId="0" borderId="0" xfId="0" applyNumberFormat="1" applyFont="1" applyAlignment="1" applyProtection="1">
      <alignment vertical="center"/>
      <protection/>
    </xf>
    <xf numFmtId="0" fontId="26" fillId="0" borderId="0" xfId="0" applyFont="1" applyFill="1" applyAlignment="1" applyProtection="1">
      <alignment horizontal="justify" vertical="center"/>
      <protection/>
    </xf>
    <xf numFmtId="4" fontId="5" fillId="0" borderId="0" xfId="0" applyNumberFormat="1" applyFont="1" applyAlignment="1" applyProtection="1">
      <alignment horizontal="left" vertical="center"/>
      <protection/>
    </xf>
    <xf numFmtId="2" fontId="5" fillId="0" borderId="0" xfId="0" applyNumberFormat="1" applyFont="1" applyAlignment="1" applyProtection="1">
      <alignment horizontal="right" vertical="center"/>
      <protection/>
    </xf>
    <xf numFmtId="4" fontId="1" fillId="0" borderId="0" xfId="0" applyNumberFormat="1" applyFont="1" applyAlignment="1" applyProtection="1">
      <alignment vertical="center"/>
      <protection/>
    </xf>
    <xf numFmtId="49" fontId="6" fillId="0" borderId="0" xfId="0" applyNumberFormat="1" applyFont="1" applyFill="1" applyAlignment="1" applyProtection="1">
      <alignment horizontal="center" vertical="top"/>
      <protection/>
    </xf>
    <xf numFmtId="0" fontId="0" fillId="0" borderId="0" xfId="0" applyAlignment="1" applyProtection="1">
      <alignment vertical="top"/>
      <protection/>
    </xf>
    <xf numFmtId="0" fontId="1" fillId="0" borderId="0" xfId="0" applyFont="1" applyAlignment="1" applyProtection="1">
      <alignment vertical="top"/>
      <protection/>
    </xf>
    <xf numFmtId="0" fontId="7" fillId="0" borderId="0" xfId="0" applyFont="1" applyFill="1" applyAlignment="1" applyProtection="1">
      <alignment horizontal="justify" vertical="top" wrapText="1"/>
      <protection/>
    </xf>
    <xf numFmtId="4" fontId="7" fillId="0" borderId="0" xfId="0" applyNumberFormat="1" applyFont="1" applyAlignment="1" applyProtection="1">
      <alignment horizontal="center"/>
      <protection/>
    </xf>
    <xf numFmtId="4" fontId="7" fillId="0" borderId="0" xfId="0" applyNumberFormat="1" applyFont="1" applyAlignment="1" applyProtection="1">
      <alignment/>
      <protection/>
    </xf>
    <xf numFmtId="4" fontId="7" fillId="0" borderId="0" xfId="0" applyNumberFormat="1" applyFont="1" applyAlignment="1" applyProtection="1">
      <alignment horizontal="right"/>
      <protection/>
    </xf>
    <xf numFmtId="0" fontId="6" fillId="0" borderId="0" xfId="0" applyFont="1" applyFill="1" applyAlignment="1" applyProtection="1">
      <alignment horizontal="justify" vertical="top" wrapText="1"/>
      <protection/>
    </xf>
    <xf numFmtId="4" fontId="6" fillId="0" borderId="0" xfId="0" applyNumberFormat="1" applyFont="1" applyAlignment="1" applyProtection="1">
      <alignment horizontal="center"/>
      <protection/>
    </xf>
    <xf numFmtId="4" fontId="6" fillId="0" borderId="0" xfId="0" applyNumberFormat="1" applyFont="1" applyAlignment="1" applyProtection="1">
      <alignment horizontal="right"/>
      <protection/>
    </xf>
    <xf numFmtId="0" fontId="4" fillId="0" borderId="0" xfId="0" applyFont="1" applyAlignment="1" applyProtection="1">
      <alignment horizontal="justify" vertical="top"/>
      <protection/>
    </xf>
    <xf numFmtId="49" fontId="25" fillId="0" borderId="0" xfId="0" applyNumberFormat="1" applyFont="1" applyFill="1" applyAlignment="1" applyProtection="1">
      <alignment horizontal="center" vertical="top"/>
      <protection/>
    </xf>
    <xf numFmtId="0" fontId="25" fillId="0" borderId="0" xfId="0" applyFont="1" applyFill="1" applyAlignment="1" applyProtection="1">
      <alignment vertical="top"/>
      <protection/>
    </xf>
    <xf numFmtId="0" fontId="0" fillId="0" borderId="0" xfId="0" applyAlignment="1" applyProtection="1">
      <alignment horizontal="center" wrapText="1"/>
      <protection/>
    </xf>
    <xf numFmtId="4" fontId="0" fillId="0" borderId="0" xfId="0" applyNumberFormat="1" applyAlignment="1" applyProtection="1">
      <alignment horizontal="justify" wrapText="1"/>
      <protection/>
    </xf>
    <xf numFmtId="49" fontId="72" fillId="0" borderId="0" xfId="0" applyNumberFormat="1" applyFont="1" applyFill="1" applyAlignment="1" applyProtection="1">
      <alignment horizontal="center" vertical="top"/>
      <protection/>
    </xf>
    <xf numFmtId="0" fontId="72" fillId="0" borderId="0" xfId="0" applyFont="1" applyFill="1" applyAlignment="1" applyProtection="1">
      <alignment horizontal="justify" vertical="top" wrapText="1"/>
      <protection/>
    </xf>
    <xf numFmtId="4" fontId="71" fillId="0" borderId="0" xfId="0" applyNumberFormat="1" applyFont="1" applyAlignment="1" applyProtection="1">
      <alignment horizontal="center"/>
      <protection/>
    </xf>
    <xf numFmtId="4" fontId="71" fillId="0" borderId="0" xfId="0" applyNumberFormat="1" applyFont="1" applyAlignment="1" applyProtection="1">
      <alignment/>
      <protection/>
    </xf>
    <xf numFmtId="49" fontId="71" fillId="0" borderId="0" xfId="0" applyNumberFormat="1" applyFont="1" applyFill="1" applyAlignment="1" applyProtection="1">
      <alignment horizontal="center" vertical="top"/>
      <protection/>
    </xf>
    <xf numFmtId="0" fontId="71" fillId="0" borderId="0" xfId="0" applyFont="1" applyFill="1" applyAlignment="1" applyProtection="1">
      <alignment horizontal="justify" vertical="top" wrapText="1"/>
      <protection/>
    </xf>
    <xf numFmtId="4" fontId="72" fillId="0" borderId="0" xfId="0" applyNumberFormat="1" applyFont="1" applyAlignment="1" applyProtection="1">
      <alignment horizontal="center"/>
      <protection/>
    </xf>
    <xf numFmtId="4" fontId="72" fillId="0" borderId="0" xfId="0" applyNumberFormat="1" applyFont="1" applyAlignment="1" applyProtection="1">
      <alignment/>
      <protection/>
    </xf>
    <xf numFmtId="49" fontId="72" fillId="0" borderId="10" xfId="0" applyNumberFormat="1" applyFont="1" applyFill="1" applyBorder="1" applyAlignment="1" applyProtection="1">
      <alignment horizontal="center" vertical="top"/>
      <protection/>
    </xf>
    <xf numFmtId="0" fontId="72" fillId="0" borderId="10" xfId="0" applyFont="1" applyFill="1" applyBorder="1" applyAlignment="1" applyProtection="1">
      <alignment horizontal="justify" vertical="top" wrapText="1"/>
      <protection/>
    </xf>
    <xf numFmtId="4" fontId="72" fillId="0" borderId="10" xfId="0" applyNumberFormat="1" applyFont="1" applyBorder="1" applyAlignment="1" applyProtection="1">
      <alignment horizontal="center"/>
      <protection/>
    </xf>
    <xf numFmtId="4" fontId="72" fillId="0" borderId="10" xfId="0" applyNumberFormat="1" applyFont="1" applyBorder="1" applyAlignment="1" applyProtection="1">
      <alignment/>
      <protection/>
    </xf>
    <xf numFmtId="49" fontId="72" fillId="0" borderId="0" xfId="0" applyNumberFormat="1" applyFont="1" applyFill="1" applyBorder="1" applyAlignment="1" applyProtection="1">
      <alignment horizontal="center" vertical="top"/>
      <protection/>
    </xf>
    <xf numFmtId="0" fontId="72" fillId="0" borderId="0" xfId="0" applyFont="1" applyFill="1" applyBorder="1" applyAlignment="1" applyProtection="1">
      <alignment horizontal="justify" vertical="top" wrapText="1"/>
      <protection/>
    </xf>
    <xf numFmtId="4" fontId="72" fillId="0" borderId="0" xfId="0" applyNumberFormat="1" applyFont="1" applyBorder="1" applyAlignment="1" applyProtection="1">
      <alignment horizontal="center"/>
      <protection/>
    </xf>
    <xf numFmtId="4" fontId="72" fillId="0" borderId="0" xfId="0" applyNumberFormat="1" applyFont="1" applyBorder="1" applyAlignment="1" applyProtection="1">
      <alignment/>
      <protection/>
    </xf>
    <xf numFmtId="0" fontId="5" fillId="0" borderId="0" xfId="0" applyFont="1" applyFill="1" applyAlignment="1" applyProtection="1">
      <alignment horizontal="justify" vertical="center" wrapText="1"/>
      <protection/>
    </xf>
    <xf numFmtId="4" fontId="5" fillId="0" borderId="0" xfId="0" applyNumberFormat="1" applyFont="1" applyAlignment="1" applyProtection="1">
      <alignment horizontal="center"/>
      <protection/>
    </xf>
    <xf numFmtId="4" fontId="5" fillId="0" borderId="0" xfId="0" applyNumberFormat="1" applyFont="1" applyAlignment="1" applyProtection="1">
      <alignment/>
      <protection/>
    </xf>
    <xf numFmtId="4" fontId="6" fillId="0" borderId="0" xfId="0" applyNumberFormat="1" applyFont="1" applyAlignment="1" applyProtection="1">
      <alignment/>
      <protection/>
    </xf>
    <xf numFmtId="0" fontId="25" fillId="0" borderId="0" xfId="0" applyFont="1" applyFill="1" applyAlignment="1" applyProtection="1">
      <alignment horizontal="justify" vertical="top" wrapText="1"/>
      <protection/>
    </xf>
    <xf numFmtId="4" fontId="70" fillId="0" borderId="0" xfId="0" applyNumberFormat="1" applyFont="1" applyAlignment="1" applyProtection="1">
      <alignment horizontal="center"/>
      <protection/>
    </xf>
    <xf numFmtId="4" fontId="70" fillId="0" borderId="0" xfId="0" applyNumberFormat="1" applyFont="1" applyAlignment="1" applyProtection="1">
      <alignment/>
      <protection/>
    </xf>
    <xf numFmtId="0" fontId="5" fillId="0" borderId="0" xfId="0" applyFont="1" applyFill="1" applyAlignment="1" applyProtection="1">
      <alignment horizontal="justify" vertical="top" wrapText="1"/>
      <protection/>
    </xf>
    <xf numFmtId="4" fontId="4" fillId="0" borderId="0" xfId="0" applyNumberFormat="1" applyFont="1" applyAlignment="1" applyProtection="1">
      <alignment horizontal="center"/>
      <protection/>
    </xf>
    <xf numFmtId="4" fontId="4" fillId="0" borderId="0" xfId="0" applyNumberFormat="1" applyFont="1" applyAlignment="1" applyProtection="1">
      <alignment horizontal="right"/>
      <protection/>
    </xf>
    <xf numFmtId="0" fontId="6" fillId="0" borderId="0" xfId="0" applyFont="1" applyFill="1" applyAlignment="1" applyProtection="1">
      <alignment horizontal="center" wrapText="1"/>
      <protection/>
    </xf>
    <xf numFmtId="3" fontId="6" fillId="0" borderId="0" xfId="0" applyNumberFormat="1" applyFont="1" applyAlignment="1" applyProtection="1">
      <alignment horizontal="center"/>
      <protection/>
    </xf>
    <xf numFmtId="3" fontId="6" fillId="0" borderId="0" xfId="0" applyNumberFormat="1" applyFont="1" applyAlignment="1" applyProtection="1">
      <alignment horizontal="right"/>
      <protection/>
    </xf>
    <xf numFmtId="9" fontId="6" fillId="0" borderId="0" xfId="0" applyNumberFormat="1" applyFont="1" applyFill="1" applyAlignment="1" applyProtection="1">
      <alignment horizontal="center" wrapText="1"/>
      <protection/>
    </xf>
    <xf numFmtId="49" fontId="6" fillId="0" borderId="10" xfId="0" applyNumberFormat="1" applyFont="1" applyFill="1" applyBorder="1" applyAlignment="1" applyProtection="1">
      <alignment horizontal="center" vertical="top"/>
      <protection/>
    </xf>
    <xf numFmtId="0" fontId="6" fillId="0" borderId="10" xfId="0" applyFont="1" applyFill="1" applyBorder="1" applyAlignment="1" applyProtection="1">
      <alignment horizontal="justify" vertical="top" wrapText="1"/>
      <protection/>
    </xf>
    <xf numFmtId="4" fontId="6" fillId="0" borderId="10" xfId="0" applyNumberFormat="1" applyFont="1" applyBorder="1" applyAlignment="1" applyProtection="1">
      <alignment horizontal="center"/>
      <protection/>
    </xf>
    <xf numFmtId="4" fontId="6" fillId="0" borderId="10" xfId="0" applyNumberFormat="1" applyFont="1" applyBorder="1" applyAlignment="1" applyProtection="1">
      <alignment/>
      <protection/>
    </xf>
    <xf numFmtId="4" fontId="72" fillId="0" borderId="0" xfId="0" applyNumberFormat="1" applyFont="1" applyAlignment="1" applyProtection="1">
      <alignment horizontal="right"/>
      <protection/>
    </xf>
    <xf numFmtId="4" fontId="4" fillId="0" borderId="0" xfId="0" applyNumberFormat="1" applyFont="1" applyAlignment="1" applyProtection="1">
      <alignment/>
      <protection/>
    </xf>
    <xf numFmtId="0" fontId="5" fillId="0" borderId="0" xfId="0" applyFont="1" applyAlignment="1" applyProtection="1">
      <alignment horizontal="center"/>
      <protection/>
    </xf>
    <xf numFmtId="0" fontId="4" fillId="0" borderId="0" xfId="0" applyFont="1" applyAlignment="1" applyProtection="1">
      <alignment vertical="top"/>
      <protection/>
    </xf>
    <xf numFmtId="0" fontId="4" fillId="0" borderId="0" xfId="0" applyFont="1" applyAlignment="1" applyProtection="1">
      <alignment horizontal="center"/>
      <protection/>
    </xf>
    <xf numFmtId="0" fontId="10" fillId="0" borderId="0" xfId="0" applyFont="1" applyAlignment="1" applyProtection="1">
      <alignment horizontal="center"/>
      <protection/>
    </xf>
    <xf numFmtId="4" fontId="10" fillId="0" borderId="0" xfId="0" applyNumberFormat="1" applyFont="1" applyAlignment="1" applyProtection="1">
      <alignment/>
      <protection/>
    </xf>
    <xf numFmtId="0" fontId="0" fillId="0" borderId="0" xfId="0" applyAlignment="1" applyProtection="1">
      <alignment horizontal="center"/>
      <protection/>
    </xf>
    <xf numFmtId="4" fontId="0" fillId="0" borderId="0" xfId="0" applyNumberFormat="1" applyAlignment="1" applyProtection="1">
      <alignment/>
      <protection/>
    </xf>
    <xf numFmtId="0" fontId="6" fillId="0" borderId="0" xfId="0" applyFont="1" applyAlignment="1" applyProtection="1">
      <alignment vertical="top"/>
      <protection/>
    </xf>
    <xf numFmtId="4" fontId="8" fillId="0" borderId="10" xfId="0" applyNumberFormat="1" applyFont="1" applyBorder="1" applyAlignment="1" applyProtection="1">
      <alignment horizontal="center"/>
      <protection/>
    </xf>
    <xf numFmtId="4" fontId="6" fillId="0" borderId="10" xfId="0" applyNumberFormat="1" applyFont="1" applyBorder="1" applyAlignment="1" applyProtection="1">
      <alignment horizontal="right"/>
      <protection/>
    </xf>
    <xf numFmtId="4" fontId="8" fillId="0" borderId="0" xfId="0" applyNumberFormat="1" applyFont="1" applyAlignment="1" applyProtection="1">
      <alignment horizontal="center"/>
      <protection/>
    </xf>
    <xf numFmtId="49" fontId="10" fillId="0" borderId="0" xfId="0" applyNumberFormat="1" applyFont="1" applyFill="1" applyAlignment="1" applyProtection="1">
      <alignment horizontal="center" vertical="top"/>
      <protection/>
    </xf>
    <xf numFmtId="0" fontId="10" fillId="0" borderId="0" xfId="0" applyFont="1" applyFill="1" applyAlignment="1" applyProtection="1">
      <alignment horizontal="justify" vertical="top" wrapText="1"/>
      <protection/>
    </xf>
    <xf numFmtId="3" fontId="6" fillId="0" borderId="0" xfId="0" applyNumberFormat="1" applyFont="1" applyAlignment="1" applyProtection="1">
      <alignment/>
      <protection/>
    </xf>
    <xf numFmtId="0" fontId="10" fillId="0" borderId="0" xfId="0" applyFont="1" applyFill="1" applyAlignment="1" applyProtection="1">
      <alignment horizontal="center" wrapText="1"/>
      <protection/>
    </xf>
    <xf numFmtId="1" fontId="6" fillId="0" borderId="0" xfId="0" applyNumberFormat="1" applyFont="1" applyFill="1" applyAlignment="1" applyProtection="1">
      <alignment horizontal="center" wrapText="1"/>
      <protection/>
    </xf>
    <xf numFmtId="0" fontId="6" fillId="0" borderId="0" xfId="0" applyFont="1" applyAlignment="1" applyProtection="1">
      <alignment horizontal="center"/>
      <protection/>
    </xf>
    <xf numFmtId="4" fontId="6" fillId="0" borderId="0" xfId="0" applyNumberFormat="1" applyFont="1" applyFill="1" applyAlignment="1" applyProtection="1">
      <alignment horizontal="center"/>
      <protection/>
    </xf>
    <xf numFmtId="4" fontId="6" fillId="0" borderId="0" xfId="0" applyNumberFormat="1" applyFont="1" applyFill="1" applyAlignment="1" applyProtection="1">
      <alignment/>
      <protection/>
    </xf>
    <xf numFmtId="9" fontId="6" fillId="0" borderId="0" xfId="0" applyNumberFormat="1" applyFont="1" applyAlignment="1" applyProtection="1">
      <alignment horizontal="center"/>
      <protection/>
    </xf>
    <xf numFmtId="4" fontId="7" fillId="0" borderId="0" xfId="0" applyNumberFormat="1" applyFont="1" applyFill="1" applyAlignment="1" applyProtection="1">
      <alignment horizontal="center"/>
      <protection/>
    </xf>
    <xf numFmtId="4" fontId="7" fillId="0" borderId="0" xfId="0" applyNumberFormat="1" applyFont="1" applyFill="1" applyAlignment="1" applyProtection="1">
      <alignment/>
      <protection/>
    </xf>
    <xf numFmtId="49" fontId="5" fillId="0" borderId="0" xfId="0" applyNumberFormat="1" applyFont="1" applyFill="1" applyAlignment="1" applyProtection="1">
      <alignment horizontal="center" vertical="top"/>
      <protection/>
    </xf>
    <xf numFmtId="0" fontId="5" fillId="0" borderId="0" xfId="0" applyFont="1" applyFill="1" applyAlignment="1" applyProtection="1">
      <alignment horizontal="justify" vertical="top" wrapText="1"/>
      <protection/>
    </xf>
    <xf numFmtId="3" fontId="7" fillId="0" borderId="0" xfId="0" applyNumberFormat="1" applyFont="1" applyFill="1" applyAlignment="1" applyProtection="1">
      <alignment horizontal="center"/>
      <protection/>
    </xf>
    <xf numFmtId="4" fontId="7" fillId="0" borderId="0" xfId="0" applyNumberFormat="1" applyFont="1" applyFill="1" applyAlignment="1" applyProtection="1">
      <alignment horizontal="right"/>
      <protection/>
    </xf>
    <xf numFmtId="3" fontId="6" fillId="0" borderId="0" xfId="0" applyNumberFormat="1" applyFont="1" applyFill="1" applyAlignment="1" applyProtection="1">
      <alignment horizontal="center"/>
      <protection/>
    </xf>
    <xf numFmtId="4" fontId="6" fillId="0" borderId="0" xfId="0" applyNumberFormat="1" applyFont="1" applyFill="1" applyAlignment="1" applyProtection="1">
      <alignment horizontal="right"/>
      <protection/>
    </xf>
    <xf numFmtId="0" fontId="6" fillId="0" borderId="0" xfId="0" applyFont="1" applyFill="1" applyAlignment="1" applyProtection="1">
      <alignment horizontal="center"/>
      <protection/>
    </xf>
    <xf numFmtId="49" fontId="72" fillId="0" borderId="0" xfId="0" applyNumberFormat="1" applyFont="1" applyFill="1" applyAlignment="1" applyProtection="1">
      <alignment horizontal="center" vertical="center"/>
      <protection/>
    </xf>
    <xf numFmtId="0" fontId="72" fillId="0" borderId="0" xfId="0" applyFont="1" applyFill="1" applyAlignment="1" applyProtection="1">
      <alignment horizontal="justify" vertical="center" wrapText="1"/>
      <protection/>
    </xf>
    <xf numFmtId="2" fontId="72" fillId="0" borderId="0" xfId="0" applyNumberFormat="1" applyFont="1" applyFill="1" applyAlignment="1" applyProtection="1">
      <alignment horizontal="center"/>
      <protection/>
    </xf>
    <xf numFmtId="4" fontId="72" fillId="0" borderId="0" xfId="0" applyNumberFormat="1" applyFont="1" applyFill="1" applyAlignment="1" applyProtection="1">
      <alignment horizontal="right"/>
      <protection/>
    </xf>
    <xf numFmtId="49" fontId="7" fillId="0" borderId="0" xfId="0" applyNumberFormat="1" applyFont="1" applyFill="1" applyAlignment="1" applyProtection="1">
      <alignment horizontal="center" vertical="top"/>
      <protection/>
    </xf>
    <xf numFmtId="0" fontId="7" fillId="0" borderId="0" xfId="0" applyFont="1" applyFill="1" applyAlignment="1" applyProtection="1">
      <alignment horizontal="justify" vertical="top" wrapText="1"/>
      <protection/>
    </xf>
    <xf numFmtId="2"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4" fontId="5" fillId="0" borderId="0" xfId="0" applyNumberFormat="1" applyFont="1" applyFill="1" applyAlignment="1" applyProtection="1">
      <alignment/>
      <protection/>
    </xf>
    <xf numFmtId="0" fontId="12" fillId="0" borderId="0" xfId="0" applyFont="1" applyFill="1" applyAlignment="1" applyProtection="1">
      <alignment horizontal="justify" vertical="top" wrapText="1"/>
      <protection/>
    </xf>
    <xf numFmtId="0" fontId="12" fillId="0" borderId="0" xfId="0" applyFont="1" applyFill="1" applyAlignment="1" applyProtection="1">
      <alignment horizontal="center"/>
      <protection/>
    </xf>
    <xf numFmtId="4" fontId="13" fillId="0" borderId="0" xfId="0" applyNumberFormat="1" applyFont="1" applyFill="1" applyAlignment="1" applyProtection="1">
      <alignment/>
      <protection/>
    </xf>
    <xf numFmtId="49" fontId="12" fillId="0" borderId="0" xfId="0" applyNumberFormat="1" applyFont="1" applyFill="1" applyAlignment="1" applyProtection="1">
      <alignment horizontal="center" vertical="top"/>
      <protection/>
    </xf>
    <xf numFmtId="0" fontId="7" fillId="0" borderId="0" xfId="0" applyFont="1" applyAlignment="1" applyProtection="1">
      <alignment horizontal="justify" vertical="top" wrapText="1"/>
      <protection/>
    </xf>
    <xf numFmtId="0" fontId="6" fillId="0" borderId="0" xfId="0" applyFont="1" applyAlignment="1" applyProtection="1">
      <alignment horizontal="justify" vertical="top" wrapText="1"/>
      <protection/>
    </xf>
    <xf numFmtId="49" fontId="26" fillId="0" borderId="0" xfId="0" applyNumberFormat="1" applyFont="1" applyFill="1" applyAlignment="1" applyProtection="1">
      <alignment horizontal="center" vertical="top"/>
      <protection/>
    </xf>
    <xf numFmtId="0" fontId="26" fillId="0" borderId="0" xfId="0" applyFont="1" applyAlignment="1" applyProtection="1">
      <alignment horizontal="justify" vertical="top" wrapText="1"/>
      <protection/>
    </xf>
    <xf numFmtId="4" fontId="26" fillId="0" borderId="0" xfId="0" applyNumberFormat="1" applyFont="1" applyAlignment="1" applyProtection="1">
      <alignment horizontal="center"/>
      <protection/>
    </xf>
    <xf numFmtId="4" fontId="26" fillId="0" borderId="0" xfId="0" applyNumberFormat="1" applyFont="1" applyAlignment="1" applyProtection="1">
      <alignment/>
      <protection/>
    </xf>
    <xf numFmtId="0" fontId="25" fillId="0" borderId="0" xfId="0" applyFont="1" applyAlignment="1" applyProtection="1">
      <alignment horizontal="justify" vertical="top" wrapText="1"/>
      <protection/>
    </xf>
    <xf numFmtId="4" fontId="25" fillId="0" borderId="0" xfId="0" applyNumberFormat="1" applyFont="1" applyAlignment="1" applyProtection="1">
      <alignment horizontal="center"/>
      <protection/>
    </xf>
    <xf numFmtId="4" fontId="25" fillId="0" borderId="0" xfId="0" applyNumberFormat="1" applyFont="1" applyAlignment="1" applyProtection="1">
      <alignment/>
      <protection/>
    </xf>
    <xf numFmtId="0" fontId="4" fillId="0" borderId="0" xfId="0" applyFont="1" applyAlignment="1" applyProtection="1">
      <alignment/>
      <protection/>
    </xf>
    <xf numFmtId="0" fontId="47" fillId="0" borderId="0" xfId="0" applyFont="1" applyAlignment="1" applyProtection="1">
      <alignment horizontal="center" vertical="top"/>
      <protection/>
    </xf>
    <xf numFmtId="0" fontId="10" fillId="0" borderId="0" xfId="0" applyFont="1" applyAlignment="1" applyProtection="1">
      <alignment horizontal="justify" vertical="top" wrapText="1"/>
      <protection/>
    </xf>
    <xf numFmtId="0" fontId="47" fillId="0" borderId="0" xfId="0" applyFont="1" applyFill="1" applyAlignment="1" applyProtection="1">
      <alignment horizontal="center" vertical="top"/>
      <protection/>
    </xf>
    <xf numFmtId="0" fontId="4" fillId="0" borderId="0" xfId="0" applyFont="1" applyAlignment="1" applyProtection="1">
      <alignment horizontal="justify" vertical="top" wrapText="1"/>
      <protection/>
    </xf>
    <xf numFmtId="0" fontId="6" fillId="0" borderId="0" xfId="0" applyFont="1" applyAlignment="1" applyProtection="1">
      <alignment horizontal="center" wrapText="1"/>
      <protection/>
    </xf>
    <xf numFmtId="4" fontId="10" fillId="0" borderId="0" xfId="0" applyNumberFormat="1" applyFont="1" applyAlignment="1" applyProtection="1">
      <alignment horizontal="center"/>
      <protection/>
    </xf>
    <xf numFmtId="3" fontId="10" fillId="0" borderId="0" xfId="0" applyNumberFormat="1" applyFont="1" applyAlignment="1" applyProtection="1">
      <alignment horizontal="center"/>
      <protection/>
    </xf>
    <xf numFmtId="0" fontId="5" fillId="0" borderId="0" xfId="0" applyFont="1" applyAlignment="1" applyProtection="1">
      <alignment vertical="top"/>
      <protection/>
    </xf>
    <xf numFmtId="0" fontId="6" fillId="0" borderId="10" xfId="0" applyFont="1" applyBorder="1" applyAlignment="1" applyProtection="1">
      <alignment horizontal="justify" vertical="top" wrapText="1"/>
      <protection/>
    </xf>
    <xf numFmtId="0" fontId="72" fillId="0" borderId="0" xfId="0" applyFont="1" applyAlignment="1" applyProtection="1">
      <alignment horizontal="justify" vertical="center" wrapText="1"/>
      <protection/>
    </xf>
    <xf numFmtId="0" fontId="7" fillId="0" borderId="0" xfId="0" applyFont="1" applyAlignment="1" applyProtection="1">
      <alignment horizontal="justify" vertical="top" wrapText="1"/>
      <protection/>
    </xf>
    <xf numFmtId="49" fontId="25" fillId="0" borderId="0" xfId="0" applyNumberFormat="1" applyFont="1" applyFill="1" applyAlignment="1" applyProtection="1">
      <alignment horizontal="center" vertical="top"/>
      <protection/>
    </xf>
    <xf numFmtId="0" fontId="25" fillId="0" borderId="0" xfId="0" applyFont="1" applyAlignment="1" applyProtection="1">
      <alignment horizontal="justify" vertical="top" wrapText="1"/>
      <protection/>
    </xf>
    <xf numFmtId="4" fontId="25" fillId="0" borderId="0" xfId="0" applyNumberFormat="1" applyFont="1" applyAlignment="1" applyProtection="1">
      <alignment horizontal="center"/>
      <protection/>
    </xf>
    <xf numFmtId="4" fontId="25" fillId="0" borderId="0" xfId="0" applyNumberFormat="1" applyFont="1" applyAlignment="1" applyProtection="1">
      <alignment/>
      <protection/>
    </xf>
    <xf numFmtId="0" fontId="5" fillId="0" borderId="0" xfId="0" applyFont="1" applyAlignment="1" applyProtection="1">
      <alignment horizontal="justify" vertical="top" wrapText="1"/>
      <protection/>
    </xf>
    <xf numFmtId="4" fontId="82" fillId="0" borderId="0" xfId="0" applyNumberFormat="1" applyFont="1" applyAlignment="1" applyProtection="1">
      <alignment horizontal="center"/>
      <protection/>
    </xf>
    <xf numFmtId="4" fontId="5" fillId="0" borderId="0" xfId="0" applyNumberFormat="1" applyFont="1" applyAlignment="1" applyProtection="1">
      <alignment horizontal="right"/>
      <protection/>
    </xf>
    <xf numFmtId="14" fontId="6" fillId="0" borderId="0" xfId="0" applyNumberFormat="1" applyFont="1" applyAlignment="1" applyProtection="1">
      <alignment horizontal="justify" vertical="top" wrapText="1"/>
      <protection/>
    </xf>
    <xf numFmtId="4" fontId="9" fillId="0" borderId="0" xfId="0" applyNumberFormat="1" applyFont="1" applyAlignment="1" applyProtection="1">
      <alignment horizontal="center"/>
      <protection/>
    </xf>
    <xf numFmtId="0" fontId="6" fillId="0" borderId="0" xfId="0" applyFont="1" applyAlignment="1" applyProtection="1">
      <alignment horizontal="justify" vertical="top" wrapText="1"/>
      <protection/>
    </xf>
    <xf numFmtId="4" fontId="0" fillId="0" borderId="0" xfId="0" applyNumberFormat="1" applyAlignment="1" applyProtection="1">
      <alignment wrapText="1"/>
      <protection/>
    </xf>
    <xf numFmtId="0" fontId="10" fillId="0" borderId="0" xfId="0" applyFont="1" applyAlignment="1" applyProtection="1">
      <alignment horizontal="justify" vertical="top" wrapText="1"/>
      <protection/>
    </xf>
    <xf numFmtId="0" fontId="10" fillId="0" borderId="0" xfId="0" applyFont="1" applyFill="1" applyAlignment="1" applyProtection="1">
      <alignment horizontal="center" vertical="top"/>
      <protection/>
    </xf>
    <xf numFmtId="0" fontId="10" fillId="0" borderId="0" xfId="0" applyFont="1" applyAlignment="1" applyProtection="1">
      <alignment horizontal="center"/>
      <protection/>
    </xf>
    <xf numFmtId="4" fontId="10" fillId="0" borderId="0" xfId="0" applyNumberFormat="1" applyFont="1" applyAlignment="1" applyProtection="1">
      <alignment/>
      <protection/>
    </xf>
    <xf numFmtId="0" fontId="10" fillId="0" borderId="0" xfId="0" applyFont="1" applyAlignment="1" applyProtection="1">
      <alignment horizontal="center" wrapText="1"/>
      <protection/>
    </xf>
    <xf numFmtId="4" fontId="10" fillId="0" borderId="0" xfId="0" applyNumberFormat="1" applyFont="1" applyAlignment="1" applyProtection="1">
      <alignment wrapText="1"/>
      <protection/>
    </xf>
    <xf numFmtId="0" fontId="10" fillId="0" borderId="0" xfId="0" applyFont="1" applyAlignment="1" applyProtection="1">
      <alignment horizontal="justify" vertical="top"/>
      <protection/>
    </xf>
    <xf numFmtId="4" fontId="8" fillId="0" borderId="0" xfId="0" applyNumberFormat="1" applyFont="1" applyFill="1" applyAlignment="1" applyProtection="1">
      <alignment horizontal="center"/>
      <protection/>
    </xf>
    <xf numFmtId="0" fontId="10" fillId="0" borderId="0" xfId="0" applyFont="1" applyAlignment="1" applyProtection="1">
      <alignment horizontal="center" wrapText="1"/>
      <protection/>
    </xf>
    <xf numFmtId="0" fontId="7" fillId="0" borderId="0" xfId="0" applyFont="1" applyFill="1" applyAlignment="1" applyProtection="1">
      <alignment horizontal="center" vertical="top"/>
      <protection/>
    </xf>
    <xf numFmtId="4" fontId="24"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10" fillId="0" borderId="0" xfId="0" applyFont="1" applyBorder="1" applyAlignment="1" applyProtection="1">
      <alignment horizontal="justify" vertical="top" wrapText="1"/>
      <protection/>
    </xf>
    <xf numFmtId="0" fontId="6" fillId="0" borderId="0" xfId="0" applyFont="1" applyFill="1" applyAlignment="1" applyProtection="1">
      <alignment horizontal="center" vertical="top"/>
      <protection/>
    </xf>
    <xf numFmtId="0" fontId="10" fillId="0" borderId="0" xfId="0" applyFont="1" applyBorder="1" applyAlignment="1" applyProtection="1">
      <alignment horizontal="justify" vertical="top" wrapText="1"/>
      <protection/>
    </xf>
    <xf numFmtId="1" fontId="6" fillId="0" borderId="0" xfId="0" applyNumberFormat="1" applyFont="1" applyAlignment="1" applyProtection="1">
      <alignment horizontal="center"/>
      <protection/>
    </xf>
    <xf numFmtId="1" fontId="6" fillId="0" borderId="0" xfId="0" applyNumberFormat="1" applyFont="1" applyAlignment="1" applyProtection="1">
      <alignment horizontal="right"/>
      <protection/>
    </xf>
    <xf numFmtId="1" fontId="6" fillId="0" borderId="0" xfId="0" applyNumberFormat="1" applyFont="1" applyAlignment="1" applyProtection="1">
      <alignment/>
      <protection/>
    </xf>
    <xf numFmtId="1" fontId="4" fillId="0" borderId="0" xfId="0" applyNumberFormat="1" applyFont="1" applyAlignment="1" applyProtection="1">
      <alignment/>
      <protection/>
    </xf>
    <xf numFmtId="3" fontId="6" fillId="0" borderId="10" xfId="0" applyNumberFormat="1" applyFont="1" applyBorder="1" applyAlignment="1" applyProtection="1">
      <alignment/>
      <protection/>
    </xf>
    <xf numFmtId="0" fontId="72" fillId="0" borderId="0" xfId="0" applyFont="1" applyAlignment="1" applyProtection="1">
      <alignment horizontal="justify" vertical="top" wrapText="1"/>
      <protection/>
    </xf>
    <xf numFmtId="0" fontId="0" fillId="0" borderId="0" xfId="0" applyAlignment="1" applyProtection="1">
      <alignment/>
      <protection/>
    </xf>
    <xf numFmtId="0" fontId="11"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4" fontId="4" fillId="0" borderId="0" xfId="0" applyNumberFormat="1" applyFont="1" applyAlignment="1" applyProtection="1">
      <alignment horizontal="center"/>
      <protection/>
    </xf>
    <xf numFmtId="4" fontId="4" fillId="0" borderId="0" xfId="0" applyNumberFormat="1" applyFont="1" applyAlignment="1" applyProtection="1">
      <alignment/>
      <protection/>
    </xf>
    <xf numFmtId="49" fontId="4" fillId="0" borderId="0" xfId="0" applyNumberFormat="1" applyFont="1" applyAlignment="1" applyProtection="1">
      <alignment horizontal="center" vertical="top"/>
      <protection/>
    </xf>
    <xf numFmtId="0" fontId="10" fillId="0" borderId="0" xfId="0" applyFont="1" applyBorder="1" applyAlignment="1" applyProtection="1">
      <alignment horizontal="center" wrapText="1"/>
      <protection/>
    </xf>
    <xf numFmtId="0" fontId="10" fillId="0" borderId="0" xfId="0" applyFont="1" applyFill="1" applyBorder="1" applyAlignment="1" applyProtection="1">
      <alignment horizontal="justify" vertical="top" wrapText="1"/>
      <protection/>
    </xf>
    <xf numFmtId="0" fontId="4" fillId="0" borderId="10" xfId="0" applyFont="1" applyBorder="1" applyAlignment="1" applyProtection="1">
      <alignment vertical="top"/>
      <protection/>
    </xf>
    <xf numFmtId="0" fontId="4" fillId="0" borderId="10" xfId="0" applyFont="1" applyBorder="1" applyAlignment="1" applyProtection="1">
      <alignment horizontal="center"/>
      <protection/>
    </xf>
    <xf numFmtId="1" fontId="4" fillId="0" borderId="10" xfId="0" applyNumberFormat="1" applyFont="1" applyBorder="1" applyAlignment="1" applyProtection="1">
      <alignment vertical="top"/>
      <protection/>
    </xf>
    <xf numFmtId="49" fontId="72" fillId="0" borderId="0" xfId="0" applyNumberFormat="1" applyFont="1" applyFill="1" applyAlignment="1" applyProtection="1">
      <alignment horizontal="center" vertical="top"/>
      <protection/>
    </xf>
    <xf numFmtId="49" fontId="11" fillId="0" borderId="0" xfId="0" applyNumberFormat="1" applyFont="1" applyFill="1" applyAlignment="1" applyProtection="1">
      <alignment horizontal="center" vertical="top"/>
      <protection/>
    </xf>
    <xf numFmtId="49" fontId="10" fillId="0" borderId="0" xfId="0" applyNumberFormat="1" applyFont="1" applyFill="1" applyAlignment="1" applyProtection="1">
      <alignment horizontal="center" vertical="top"/>
      <protection/>
    </xf>
    <xf numFmtId="4" fontId="10" fillId="0" borderId="0" xfId="0" applyNumberFormat="1" applyFont="1" applyAlignment="1" applyProtection="1">
      <alignment horizontal="center"/>
      <protection/>
    </xf>
    <xf numFmtId="0" fontId="10" fillId="0" borderId="0" xfId="0" applyFont="1" applyFill="1" applyAlignment="1" applyProtection="1">
      <alignment horizontal="justify" vertical="top" wrapText="1"/>
      <protection/>
    </xf>
    <xf numFmtId="4" fontId="10" fillId="0" borderId="0" xfId="0" applyNumberFormat="1" applyFont="1" applyAlignment="1" applyProtection="1">
      <alignment horizontal="right"/>
      <protection/>
    </xf>
    <xf numFmtId="0" fontId="4" fillId="0" borderId="0" xfId="0" applyFont="1" applyFill="1" applyAlignment="1" applyProtection="1">
      <alignment vertical="top"/>
      <protection/>
    </xf>
    <xf numFmtId="49" fontId="10" fillId="0" borderId="0" xfId="0" applyNumberFormat="1" applyFont="1" applyBorder="1" applyAlignment="1" applyProtection="1">
      <alignment horizontal="justify" vertical="top" wrapText="1"/>
      <protection/>
    </xf>
    <xf numFmtId="0" fontId="6" fillId="0" borderId="0" xfId="0" applyFont="1" applyFill="1" applyAlignment="1" applyProtection="1">
      <alignment horizontal="center"/>
      <protection/>
    </xf>
    <xf numFmtId="4" fontId="6" fillId="0" borderId="0" xfId="0" applyNumberFormat="1" applyFont="1" applyFill="1" applyAlignment="1" applyProtection="1">
      <alignment/>
      <protection/>
    </xf>
    <xf numFmtId="0" fontId="10" fillId="0" borderId="0" xfId="0" applyFont="1" applyBorder="1" applyAlignment="1" applyProtection="1">
      <alignment horizontal="center" vertical="top"/>
      <protection/>
    </xf>
    <xf numFmtId="0" fontId="6" fillId="0" borderId="0" xfId="0" applyFont="1" applyFill="1" applyAlignment="1" applyProtection="1">
      <alignment horizontal="center" vertical="top"/>
      <protection/>
    </xf>
    <xf numFmtId="0" fontId="6" fillId="0" borderId="0" xfId="0" applyFont="1" applyFill="1"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protection/>
    </xf>
    <xf numFmtId="0" fontId="6" fillId="0" borderId="0" xfId="0" applyFont="1" applyFill="1" applyBorder="1" applyAlignment="1" applyProtection="1">
      <alignment horizontal="justify"/>
      <protection/>
    </xf>
    <xf numFmtId="4" fontId="6" fillId="0" borderId="0" xfId="0" applyNumberFormat="1" applyFont="1" applyFill="1" applyBorder="1" applyAlignment="1" applyProtection="1">
      <alignment horizontal="justify"/>
      <protection/>
    </xf>
    <xf numFmtId="0" fontId="70" fillId="0" borderId="0" xfId="0" applyFont="1" applyAlignment="1" applyProtection="1">
      <alignment vertical="top" wrapText="1"/>
      <protection/>
    </xf>
    <xf numFmtId="4" fontId="70" fillId="0" borderId="0" xfId="0" applyNumberFormat="1" applyFont="1" applyAlignment="1" applyProtection="1">
      <alignment vertical="top" wrapText="1"/>
      <protection/>
    </xf>
    <xf numFmtId="0" fontId="10" fillId="0" borderId="0" xfId="0" applyFont="1" applyAlignment="1" applyProtection="1">
      <alignment horizontal="justify" vertical="top" wrapText="1"/>
      <protection/>
    </xf>
    <xf numFmtId="0" fontId="70" fillId="0" borderId="0" xfId="0" applyFont="1" applyFill="1" applyAlignment="1" applyProtection="1">
      <alignment horizontal="center" vertical="top"/>
      <protection/>
    </xf>
    <xf numFmtId="49" fontId="47" fillId="0" borderId="0" xfId="0" applyNumberFormat="1" applyFont="1" applyBorder="1" applyAlignment="1" applyProtection="1">
      <alignment horizontal="justify" vertical="top" wrapText="1"/>
      <protection/>
    </xf>
    <xf numFmtId="1" fontId="6" fillId="0" borderId="0" xfId="0" applyNumberFormat="1" applyFont="1" applyFill="1" applyAlignment="1" applyProtection="1">
      <alignment horizontal="center" vertical="top"/>
      <protection/>
    </xf>
    <xf numFmtId="0" fontId="6" fillId="0" borderId="0" xfId="0" applyFont="1" applyFill="1" applyAlignment="1" applyProtection="1">
      <alignment/>
      <protection/>
    </xf>
    <xf numFmtId="0" fontId="6" fillId="0" borderId="0" xfId="0" applyFont="1" applyFill="1" applyAlignment="1" applyProtection="1">
      <alignment horizontal="justify" vertical="top"/>
      <protection/>
    </xf>
    <xf numFmtId="49" fontId="6" fillId="0" borderId="0" xfId="0" applyNumberFormat="1" applyFont="1" applyAlignment="1" applyProtection="1">
      <alignment horizontal="center" vertical="top" wrapText="1"/>
      <protection/>
    </xf>
    <xf numFmtId="49" fontId="19" fillId="0" borderId="0" xfId="0" applyNumberFormat="1" applyFont="1" applyFill="1" applyAlignment="1" applyProtection="1">
      <alignment horizontal="center" vertical="top"/>
      <protection/>
    </xf>
    <xf numFmtId="0" fontId="19" fillId="0" borderId="0" xfId="0" applyFont="1" applyAlignment="1" applyProtection="1">
      <alignment horizontal="justify" vertical="top" wrapText="1"/>
      <protection/>
    </xf>
    <xf numFmtId="49" fontId="10" fillId="0" borderId="10" xfId="0" applyNumberFormat="1" applyFont="1" applyFill="1" applyBorder="1" applyAlignment="1" applyProtection="1">
      <alignment horizontal="center" vertical="top"/>
      <protection/>
    </xf>
    <xf numFmtId="0" fontId="10" fillId="0" borderId="10" xfId="0" applyFont="1" applyBorder="1" applyAlignment="1" applyProtection="1">
      <alignment horizontal="justify" vertical="top" wrapText="1"/>
      <protection/>
    </xf>
    <xf numFmtId="4" fontId="72" fillId="0" borderId="0" xfId="0" applyNumberFormat="1" applyFont="1" applyFill="1" applyAlignment="1" applyProtection="1">
      <alignment horizontal="center"/>
      <protection/>
    </xf>
    <xf numFmtId="4" fontId="72" fillId="0" borderId="0" xfId="0" applyNumberFormat="1" applyFont="1" applyFill="1" applyAlignment="1" applyProtection="1">
      <alignment/>
      <protection/>
    </xf>
    <xf numFmtId="171" fontId="6" fillId="0" borderId="0" xfId="0" applyNumberFormat="1" applyFont="1" applyAlignment="1" applyProtection="1">
      <alignment horizontal="right" wrapText="1"/>
      <protection/>
    </xf>
    <xf numFmtId="0" fontId="4" fillId="0" borderId="0" xfId="0" applyFont="1" applyAlignment="1" applyProtection="1">
      <alignment/>
      <protection/>
    </xf>
    <xf numFmtId="4" fontId="6" fillId="0" borderId="0" xfId="0" applyNumberFormat="1" applyFont="1" applyAlignment="1" applyProtection="1">
      <alignment horizontal="right"/>
      <protection locked="0"/>
    </xf>
    <xf numFmtId="171" fontId="6" fillId="0" borderId="0" xfId="0" applyNumberFormat="1" applyFont="1" applyFill="1" applyAlignment="1" applyProtection="1">
      <alignment horizontal="right" wrapText="1"/>
      <protection locked="0"/>
    </xf>
    <xf numFmtId="0" fontId="6" fillId="0" borderId="0" xfId="0" applyFont="1" applyAlignment="1" applyProtection="1">
      <alignment/>
      <protection locked="0"/>
    </xf>
    <xf numFmtId="0" fontId="4" fillId="33"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vertical="top"/>
      <protection locked="0"/>
    </xf>
    <xf numFmtId="4" fontId="7" fillId="0" borderId="0" xfId="0" applyNumberFormat="1" applyFont="1" applyAlignment="1" applyProtection="1">
      <alignment/>
      <protection locked="0"/>
    </xf>
    <xf numFmtId="171" fontId="7" fillId="0" borderId="0" xfId="0" applyNumberFormat="1" applyFont="1" applyFill="1" applyAlignment="1" applyProtection="1">
      <alignment horizontal="right" wrapText="1"/>
      <protection locked="0"/>
    </xf>
    <xf numFmtId="0" fontId="7" fillId="0" borderId="0" xfId="0" applyFont="1" applyAlignment="1" applyProtection="1">
      <alignment/>
      <protection locked="0"/>
    </xf>
    <xf numFmtId="0" fontId="7" fillId="33" borderId="0" xfId="0" applyFont="1" applyFill="1" applyAlignment="1" applyProtection="1">
      <alignment/>
      <protection locked="0"/>
    </xf>
    <xf numFmtId="0" fontId="7" fillId="0" borderId="0" xfId="0" applyFont="1" applyAlignment="1" applyProtection="1">
      <alignment vertical="top"/>
      <protection locked="0"/>
    </xf>
    <xf numFmtId="4" fontId="7" fillId="0" borderId="0" xfId="0" applyNumberFormat="1" applyFont="1" applyAlignment="1" applyProtection="1">
      <alignment horizontal="right"/>
      <protection locked="0"/>
    </xf>
    <xf numFmtId="3" fontId="7" fillId="0" borderId="0" xfId="0" applyNumberFormat="1" applyFont="1" applyAlignment="1" applyProtection="1">
      <alignment horizontal="righ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vertical="top"/>
      <protection locked="0"/>
    </xf>
    <xf numFmtId="3" fontId="6" fillId="0" borderId="0" xfId="0" applyNumberFormat="1" applyFont="1" applyAlignment="1" applyProtection="1">
      <alignment horizontal="right"/>
      <protection locked="0"/>
    </xf>
    <xf numFmtId="0" fontId="4" fillId="0" borderId="0" xfId="0" applyFont="1" applyAlignment="1" applyProtection="1">
      <alignment horizontal="justify" vertical="top"/>
      <protection locked="0"/>
    </xf>
    <xf numFmtId="0" fontId="0" fillId="0" borderId="0" xfId="0" applyAlignment="1" applyProtection="1">
      <alignment horizontal="justify" wrapText="1"/>
      <protection locked="0"/>
    </xf>
    <xf numFmtId="171" fontId="70" fillId="0" borderId="0" xfId="0" applyNumberFormat="1" applyFont="1" applyFill="1" applyAlignment="1" applyProtection="1">
      <alignment horizontal="right" wrapText="1"/>
      <protection locked="0"/>
    </xf>
    <xf numFmtId="0" fontId="70" fillId="0" borderId="0" xfId="0" applyFont="1" applyAlignment="1" applyProtection="1">
      <alignment/>
      <protection locked="0"/>
    </xf>
    <xf numFmtId="0" fontId="70" fillId="33" borderId="0" xfId="0" applyFont="1" applyFill="1" applyAlignment="1" applyProtection="1">
      <alignment/>
      <protection locked="0"/>
    </xf>
    <xf numFmtId="0" fontId="70" fillId="0" borderId="0" xfId="0" applyFont="1" applyAlignment="1" applyProtection="1">
      <alignment vertical="top"/>
      <protection locked="0"/>
    </xf>
    <xf numFmtId="4" fontId="71" fillId="0" borderId="0" xfId="0" applyNumberFormat="1" applyFont="1" applyAlignment="1" applyProtection="1">
      <alignment horizontal="right"/>
      <protection locked="0"/>
    </xf>
    <xf numFmtId="171" fontId="71" fillId="0" borderId="0" xfId="0" applyNumberFormat="1" applyFont="1" applyFill="1" applyAlignment="1" applyProtection="1">
      <alignment horizontal="right" wrapText="1"/>
      <protection locked="0"/>
    </xf>
    <xf numFmtId="0" fontId="72" fillId="0" borderId="0" xfId="0" applyFont="1" applyAlignment="1" applyProtection="1">
      <alignment/>
      <protection locked="0"/>
    </xf>
    <xf numFmtId="0" fontId="72" fillId="33" borderId="0" xfId="0" applyFont="1" applyFill="1" applyAlignment="1" applyProtection="1">
      <alignment/>
      <protection locked="0"/>
    </xf>
    <xf numFmtId="0" fontId="72" fillId="0" borderId="0" xfId="0" applyFont="1" applyAlignment="1" applyProtection="1">
      <alignment vertical="top"/>
      <protection locked="0"/>
    </xf>
    <xf numFmtId="3" fontId="72" fillId="0" borderId="0" xfId="0" applyNumberFormat="1" applyFont="1" applyAlignment="1" applyProtection="1">
      <alignment horizontal="right"/>
      <protection locked="0"/>
    </xf>
    <xf numFmtId="4" fontId="72" fillId="0" borderId="0" xfId="0" applyNumberFormat="1" applyFont="1" applyAlignment="1" applyProtection="1">
      <alignment horizontal="right"/>
      <protection locked="0"/>
    </xf>
    <xf numFmtId="171" fontId="72" fillId="0" borderId="0" xfId="0" applyNumberFormat="1" applyFont="1" applyFill="1" applyAlignment="1" applyProtection="1">
      <alignment horizontal="right" wrapText="1"/>
      <protection locked="0"/>
    </xf>
    <xf numFmtId="0" fontId="71" fillId="0" borderId="0" xfId="0" applyFont="1" applyAlignment="1" applyProtection="1">
      <alignment horizontal="center"/>
      <protection locked="0"/>
    </xf>
    <xf numFmtId="0" fontId="71" fillId="33" borderId="0" xfId="0" applyFont="1" applyFill="1" applyAlignment="1" applyProtection="1">
      <alignment horizontal="center"/>
      <protection locked="0"/>
    </xf>
    <xf numFmtId="0" fontId="71" fillId="0" borderId="0" xfId="0" applyFont="1" applyAlignment="1" applyProtection="1">
      <alignment horizontal="center" vertical="top"/>
      <protection locked="0"/>
    </xf>
    <xf numFmtId="0" fontId="71" fillId="0" borderId="0" xfId="0" applyFont="1" applyAlignment="1" applyProtection="1">
      <alignment/>
      <protection locked="0"/>
    </xf>
    <xf numFmtId="0" fontId="71" fillId="33" borderId="0" xfId="0" applyFont="1" applyFill="1" applyAlignment="1" applyProtection="1">
      <alignment/>
      <protection locked="0"/>
    </xf>
    <xf numFmtId="0" fontId="71" fillId="0" borderId="0" xfId="0" applyFont="1" applyAlignment="1" applyProtection="1">
      <alignment vertical="top"/>
      <protection locked="0"/>
    </xf>
    <xf numFmtId="4" fontId="72" fillId="0" borderId="10" xfId="0" applyNumberFormat="1" applyFont="1" applyBorder="1" applyAlignment="1" applyProtection="1">
      <alignment horizontal="right"/>
      <protection locked="0"/>
    </xf>
    <xf numFmtId="171" fontId="72" fillId="0" borderId="10" xfId="0" applyNumberFormat="1" applyFont="1" applyFill="1" applyBorder="1" applyAlignment="1" applyProtection="1">
      <alignment horizontal="right" wrapText="1"/>
      <protection locked="0"/>
    </xf>
    <xf numFmtId="4" fontId="72" fillId="0" borderId="0" xfId="0" applyNumberFormat="1" applyFont="1" applyBorder="1" applyAlignment="1" applyProtection="1">
      <alignment horizontal="right"/>
      <protection locked="0"/>
    </xf>
    <xf numFmtId="171" fontId="72" fillId="0" borderId="0" xfId="0" applyNumberFormat="1" applyFont="1" applyFill="1" applyBorder="1" applyAlignment="1" applyProtection="1">
      <alignment horizontal="right" wrapText="1"/>
      <protection locked="0"/>
    </xf>
    <xf numFmtId="4" fontId="5" fillId="0" borderId="0" xfId="0" applyNumberFormat="1" applyFont="1" applyAlignment="1" applyProtection="1">
      <alignment/>
      <protection locked="0"/>
    </xf>
    <xf numFmtId="4" fontId="5" fillId="0" borderId="0" xfId="0" applyNumberFormat="1" applyFont="1" applyAlignment="1" applyProtection="1">
      <alignment horizontal="right"/>
      <protection locked="0"/>
    </xf>
    <xf numFmtId="171" fontId="5" fillId="0" borderId="0" xfId="0" applyNumberFormat="1" applyFont="1" applyFill="1" applyAlignment="1" applyProtection="1">
      <alignment horizontal="right" wrapText="1"/>
      <protection locked="0"/>
    </xf>
    <xf numFmtId="0" fontId="4" fillId="0" borderId="0" xfId="0" applyFont="1" applyAlignment="1" applyProtection="1">
      <alignment vertical="center"/>
      <protection locked="0"/>
    </xf>
    <xf numFmtId="4" fontId="6" fillId="0" borderId="0" xfId="0" applyNumberFormat="1" applyFont="1" applyAlignment="1" applyProtection="1">
      <alignment horizontal="left"/>
      <protection locked="0"/>
    </xf>
    <xf numFmtId="3" fontId="71" fillId="0" borderId="0" xfId="0" applyNumberFormat="1" applyFont="1" applyAlignment="1" applyProtection="1">
      <alignment horizontal="right"/>
      <protection locked="0"/>
    </xf>
    <xf numFmtId="0" fontId="20" fillId="33" borderId="0" xfId="0" applyFont="1" applyFill="1" applyAlignment="1" applyProtection="1">
      <alignment/>
      <protection locked="0"/>
    </xf>
    <xf numFmtId="0" fontId="20" fillId="0" borderId="0" xfId="0" applyFont="1" applyAlignment="1" applyProtection="1">
      <alignment/>
      <protection locked="0"/>
    </xf>
    <xf numFmtId="0" fontId="20" fillId="0" borderId="0" xfId="0" applyFont="1" applyAlignment="1" applyProtection="1">
      <alignment vertical="top"/>
      <protection locked="0"/>
    </xf>
    <xf numFmtId="4" fontId="70" fillId="0" borderId="0" xfId="0" applyNumberFormat="1" applyFont="1" applyAlignment="1" applyProtection="1">
      <alignment horizontal="right"/>
      <protection locked="0"/>
    </xf>
    <xf numFmtId="3" fontId="25" fillId="0" borderId="0" xfId="0" applyNumberFormat="1" applyFont="1" applyAlignment="1" applyProtection="1">
      <alignment horizontal="right"/>
      <protection locked="0"/>
    </xf>
    <xf numFmtId="0" fontId="25" fillId="33" borderId="0" xfId="0" applyFont="1" applyFill="1" applyAlignment="1" applyProtection="1">
      <alignment/>
      <protection locked="0"/>
    </xf>
    <xf numFmtId="0" fontId="25" fillId="0" borderId="0" xfId="0" applyFont="1" applyAlignment="1" applyProtection="1">
      <alignment/>
      <protection locked="0"/>
    </xf>
    <xf numFmtId="0" fontId="25" fillId="0" borderId="0" xfId="0" applyFont="1" applyAlignment="1" applyProtection="1">
      <alignment vertical="top"/>
      <protection locked="0"/>
    </xf>
    <xf numFmtId="4" fontId="4" fillId="0" borderId="0" xfId="0" applyNumberFormat="1" applyFont="1" applyAlignment="1" applyProtection="1">
      <alignment horizontal="right"/>
      <protection locked="0"/>
    </xf>
    <xf numFmtId="171" fontId="4" fillId="0" borderId="0" xfId="0" applyNumberFormat="1" applyFont="1" applyAlignment="1" applyProtection="1">
      <alignment horizontal="right" wrapText="1"/>
      <protection locked="0"/>
    </xf>
    <xf numFmtId="3" fontId="5" fillId="0" borderId="0" xfId="0" applyNumberFormat="1" applyFont="1" applyAlignment="1" applyProtection="1">
      <alignment horizontal="right"/>
      <protection locked="0"/>
    </xf>
    <xf numFmtId="171" fontId="4" fillId="33" borderId="0" xfId="0" applyNumberFormat="1" applyFont="1" applyFill="1" applyAlignment="1" applyProtection="1">
      <alignment/>
      <protection locked="0"/>
    </xf>
    <xf numFmtId="171" fontId="6" fillId="34" borderId="0" xfId="0" applyNumberFormat="1" applyFont="1" applyFill="1" applyAlignment="1" applyProtection="1">
      <alignment horizontal="right" wrapText="1"/>
      <protection locked="0"/>
    </xf>
    <xf numFmtId="4" fontId="6" fillId="0" borderId="10" xfId="0" applyNumberFormat="1" applyFont="1" applyBorder="1" applyAlignment="1" applyProtection="1">
      <alignment/>
      <protection locked="0"/>
    </xf>
    <xf numFmtId="4" fontId="6" fillId="0" borderId="10" xfId="0" applyNumberFormat="1" applyFont="1" applyBorder="1" applyAlignment="1" applyProtection="1">
      <alignment horizontal="right"/>
      <protection locked="0"/>
    </xf>
    <xf numFmtId="171" fontId="6" fillId="0" borderId="10" xfId="0" applyNumberFormat="1" applyFont="1" applyFill="1" applyBorder="1" applyAlignment="1" applyProtection="1">
      <alignment horizontal="right" wrapText="1"/>
      <protection locked="0"/>
    </xf>
    <xf numFmtId="171" fontId="72" fillId="0" borderId="0" xfId="0" applyNumberFormat="1" applyFont="1" applyBorder="1" applyAlignment="1" applyProtection="1">
      <alignment horizontal="right" wrapText="1"/>
      <protection locked="0"/>
    </xf>
    <xf numFmtId="4" fontId="4" fillId="0" borderId="0" xfId="0" applyNumberFormat="1" applyFont="1" applyAlignment="1" applyProtection="1">
      <alignment/>
      <protection locked="0"/>
    </xf>
    <xf numFmtId="171" fontId="4" fillId="0" borderId="0" xfId="0" applyNumberFormat="1" applyFont="1" applyFill="1" applyAlignment="1" applyProtection="1">
      <alignment horizontal="right" wrapText="1"/>
      <protection locked="0"/>
    </xf>
    <xf numFmtId="171" fontId="5" fillId="0" borderId="0" xfId="0" applyNumberFormat="1" applyFont="1" applyAlignment="1" applyProtection="1">
      <alignment/>
      <protection locked="0"/>
    </xf>
    <xf numFmtId="3" fontId="8" fillId="0" borderId="0" xfId="0" applyNumberFormat="1" applyFont="1" applyAlignment="1" applyProtection="1">
      <alignment/>
      <protection locked="0"/>
    </xf>
    <xf numFmtId="0" fontId="6" fillId="33" borderId="0" xfId="0" applyFont="1" applyFill="1" applyAlignment="1" applyProtection="1">
      <alignment/>
      <protection locked="0"/>
    </xf>
    <xf numFmtId="0" fontId="6" fillId="0" borderId="0" xfId="0" applyFont="1" applyAlignment="1" applyProtection="1">
      <alignment vertical="top"/>
      <protection locked="0"/>
    </xf>
    <xf numFmtId="0" fontId="8" fillId="0" borderId="0" xfId="0" applyFont="1" applyAlignment="1" applyProtection="1">
      <alignment/>
      <protection locked="0"/>
    </xf>
    <xf numFmtId="3" fontId="8" fillId="0" borderId="0" xfId="0" applyNumberFormat="1" applyFont="1" applyAlignment="1" applyProtection="1">
      <alignment horizontal="right"/>
      <protection locked="0"/>
    </xf>
    <xf numFmtId="0" fontId="0" fillId="33" borderId="0" xfId="0" applyFill="1" applyAlignment="1" applyProtection="1">
      <alignment/>
      <protection locked="0"/>
    </xf>
    <xf numFmtId="0" fontId="0" fillId="0" borderId="0" xfId="0" applyAlignment="1" applyProtection="1">
      <alignment/>
      <protection locked="0"/>
    </xf>
    <xf numFmtId="0" fontId="0" fillId="0" borderId="0" xfId="0" applyAlignment="1" applyProtection="1">
      <alignment vertical="top"/>
      <protection locked="0"/>
    </xf>
    <xf numFmtId="0" fontId="4" fillId="0" borderId="0" xfId="0" applyFont="1" applyAlignment="1" applyProtection="1">
      <alignment horizontal="center"/>
      <protection locked="0"/>
    </xf>
    <xf numFmtId="171" fontId="4" fillId="0" borderId="0" xfId="0" applyNumberFormat="1" applyFont="1" applyAlignment="1" applyProtection="1">
      <alignment/>
      <protection locked="0"/>
    </xf>
    <xf numFmtId="3" fontId="81" fillId="0" borderId="0" xfId="0" applyNumberFormat="1" applyFont="1" applyAlignment="1" applyProtection="1">
      <alignment horizontal="right"/>
      <protection locked="0"/>
    </xf>
    <xf numFmtId="0" fontId="10" fillId="0" borderId="0" xfId="0" applyFont="1" applyAlignment="1" applyProtection="1">
      <alignment/>
      <protection locked="0"/>
    </xf>
    <xf numFmtId="171" fontId="10" fillId="0" borderId="0" xfId="0" applyNumberFormat="1" applyFont="1" applyAlignment="1" applyProtection="1">
      <alignment/>
      <protection locked="0"/>
    </xf>
    <xf numFmtId="0" fontId="10" fillId="33" borderId="0" xfId="0" applyFont="1" applyFill="1" applyAlignment="1" applyProtection="1">
      <alignment/>
      <protection locked="0"/>
    </xf>
    <xf numFmtId="0" fontId="10" fillId="0" borderId="0" xfId="0" applyFont="1" applyAlignment="1" applyProtection="1">
      <alignment vertical="top"/>
      <protection locked="0"/>
    </xf>
    <xf numFmtId="0" fontId="0" fillId="0" borderId="0" xfId="0" applyAlignment="1" applyProtection="1">
      <alignment horizontal="center"/>
      <protection locked="0"/>
    </xf>
    <xf numFmtId="171" fontId="0" fillId="0" borderId="0" xfId="0" applyNumberFormat="1" applyAlignment="1" applyProtection="1">
      <alignment/>
      <protection locked="0"/>
    </xf>
    <xf numFmtId="4" fontId="6" fillId="0" borderId="10" xfId="0" applyNumberFormat="1" applyFont="1" applyBorder="1" applyAlignment="1" applyProtection="1">
      <alignment horizontal="left"/>
      <protection locked="0"/>
    </xf>
    <xf numFmtId="3" fontId="6" fillId="0" borderId="0" xfId="0" applyNumberFormat="1" applyFont="1" applyAlignment="1" applyProtection="1">
      <alignment/>
      <protection locked="0"/>
    </xf>
    <xf numFmtId="171" fontId="4" fillId="0" borderId="0" xfId="0" applyNumberFormat="1" applyFont="1" applyAlignment="1" applyProtection="1">
      <alignment vertical="top"/>
      <protection locked="0"/>
    </xf>
    <xf numFmtId="171" fontId="6" fillId="0" borderId="0" xfId="0" applyNumberFormat="1" applyFont="1" applyAlignment="1" applyProtection="1">
      <alignment/>
      <protection locked="0"/>
    </xf>
    <xf numFmtId="4" fontId="6" fillId="0" borderId="0" xfId="0" applyNumberFormat="1" applyFont="1" applyFill="1" applyAlignment="1" applyProtection="1">
      <alignment/>
      <protection locked="0"/>
    </xf>
    <xf numFmtId="4" fontId="6" fillId="0" borderId="0" xfId="0" applyNumberFormat="1" applyFont="1" applyFill="1" applyAlignment="1" applyProtection="1">
      <alignment horizontal="right"/>
      <protection locked="0"/>
    </xf>
    <xf numFmtId="0" fontId="6"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vertical="top"/>
      <protection locked="0"/>
    </xf>
    <xf numFmtId="171" fontId="6" fillId="0" borderId="0" xfId="0" applyNumberFormat="1" applyFont="1" applyAlignment="1" applyProtection="1">
      <alignment horizontal="right" wrapText="1"/>
      <protection locked="0"/>
    </xf>
    <xf numFmtId="4" fontId="7" fillId="0" borderId="0" xfId="0" applyNumberFormat="1" applyFont="1" applyFill="1" applyAlignment="1" applyProtection="1">
      <alignment horizontal="right"/>
      <protection locked="0"/>
    </xf>
    <xf numFmtId="4" fontId="7" fillId="0" borderId="0" xfId="0" applyNumberFormat="1" applyFont="1" applyFill="1" applyAlignment="1" applyProtection="1">
      <alignment horizontal="right"/>
      <protection locked="0"/>
    </xf>
    <xf numFmtId="171" fontId="7" fillId="0" borderId="0" xfId="0" applyNumberFormat="1" applyFont="1" applyFill="1" applyAlignment="1" applyProtection="1">
      <alignment horizontal="right" wrapText="1"/>
      <protection locked="0"/>
    </xf>
    <xf numFmtId="4" fontId="72" fillId="0" borderId="0" xfId="0" applyNumberFormat="1" applyFont="1" applyFill="1" applyAlignment="1" applyProtection="1">
      <alignment horizontal="right"/>
      <protection locked="0"/>
    </xf>
    <xf numFmtId="0" fontId="71" fillId="0" borderId="0" xfId="0" applyFont="1" applyAlignment="1" applyProtection="1">
      <alignment vertical="center"/>
      <protection locked="0"/>
    </xf>
    <xf numFmtId="4" fontId="7" fillId="0" borderId="0" xfId="0" applyNumberFormat="1" applyFont="1" applyFill="1" applyAlignment="1" applyProtection="1">
      <alignment/>
      <protection locked="0"/>
    </xf>
    <xf numFmtId="4" fontId="5" fillId="0" borderId="0" xfId="0" applyNumberFormat="1" applyFont="1" applyFill="1" applyAlignment="1" applyProtection="1">
      <alignment/>
      <protection locked="0"/>
    </xf>
    <xf numFmtId="171" fontId="5" fillId="0" borderId="0" xfId="0" applyNumberFormat="1" applyFont="1" applyFill="1" applyAlignment="1" applyProtection="1">
      <alignment horizontal="right" wrapText="1"/>
      <protection locked="0"/>
    </xf>
    <xf numFmtId="4" fontId="13" fillId="0" borderId="0" xfId="0" applyNumberFormat="1" applyFont="1" applyFill="1" applyAlignment="1" applyProtection="1">
      <alignment/>
      <protection locked="0"/>
    </xf>
    <xf numFmtId="171" fontId="13" fillId="0" borderId="0" xfId="0" applyNumberFormat="1" applyFont="1" applyFill="1" applyAlignment="1" applyProtection="1">
      <alignment horizontal="right" wrapText="1"/>
      <protection locked="0"/>
    </xf>
    <xf numFmtId="0" fontId="6" fillId="0" borderId="0" xfId="0" applyFont="1" applyAlignment="1" applyProtection="1">
      <alignment horizontal="justify" vertical="top" wrapText="1"/>
      <protection locked="0"/>
    </xf>
    <xf numFmtId="4" fontId="26" fillId="0" borderId="0" xfId="0" applyNumberFormat="1" applyFont="1" applyAlignment="1" applyProtection="1">
      <alignment/>
      <protection locked="0"/>
    </xf>
    <xf numFmtId="4" fontId="26" fillId="0" borderId="0" xfId="0" applyNumberFormat="1" applyFont="1" applyAlignment="1" applyProtection="1">
      <alignment horizontal="right"/>
      <protection locked="0"/>
    </xf>
    <xf numFmtId="171" fontId="26" fillId="0" borderId="0" xfId="0" applyNumberFormat="1" applyFont="1" applyFill="1" applyAlignment="1" applyProtection="1">
      <alignment horizontal="right" wrapText="1"/>
      <protection locked="0"/>
    </xf>
    <xf numFmtId="0" fontId="58" fillId="0" borderId="0" xfId="0" applyFont="1" applyAlignment="1" applyProtection="1">
      <alignment/>
      <protection locked="0"/>
    </xf>
    <xf numFmtId="0" fontId="58" fillId="33" borderId="0" xfId="0" applyFont="1" applyFill="1" applyAlignment="1" applyProtection="1">
      <alignment/>
      <protection locked="0"/>
    </xf>
    <xf numFmtId="0" fontId="58" fillId="0" borderId="0" xfId="0" applyFont="1" applyAlignment="1" applyProtection="1">
      <alignment vertical="top"/>
      <protection locked="0"/>
    </xf>
    <xf numFmtId="4" fontId="25" fillId="0" borderId="0" xfId="0" applyNumberFormat="1" applyFont="1" applyAlignment="1" applyProtection="1">
      <alignment horizontal="right"/>
      <protection locked="0"/>
    </xf>
    <xf numFmtId="171" fontId="25" fillId="0" borderId="0" xfId="0" applyNumberFormat="1" applyFont="1" applyFill="1" applyAlignment="1" applyProtection="1">
      <alignment horizontal="right" wrapText="1"/>
      <protection locked="0"/>
    </xf>
    <xf numFmtId="4" fontId="78" fillId="0" borderId="0" xfId="0" applyNumberFormat="1" applyFont="1" applyAlignment="1" applyProtection="1">
      <alignment horizontal="right"/>
      <protection locked="0"/>
    </xf>
    <xf numFmtId="0" fontId="4" fillId="0" borderId="0" xfId="0" applyFont="1" applyAlignment="1" applyProtection="1">
      <alignment horizontal="justify" vertical="top" wrapText="1"/>
      <protection locked="0"/>
    </xf>
    <xf numFmtId="4" fontId="7" fillId="0" borderId="0" xfId="0" applyNumberFormat="1" applyFont="1" applyAlignment="1" applyProtection="1">
      <alignment horizontal="left"/>
      <protection locked="0"/>
    </xf>
    <xf numFmtId="4" fontId="25" fillId="0" borderId="0" xfId="0" applyNumberFormat="1" applyFont="1" applyAlignment="1" applyProtection="1">
      <alignment/>
      <protection locked="0"/>
    </xf>
    <xf numFmtId="171" fontId="25" fillId="0" borderId="0" xfId="0" applyNumberFormat="1" applyFont="1" applyFill="1" applyAlignment="1" applyProtection="1">
      <alignment horizontal="right" wrapText="1"/>
      <protection locked="0"/>
    </xf>
    <xf numFmtId="4" fontId="25" fillId="0" borderId="0" xfId="0" applyNumberFormat="1" applyFont="1" applyFill="1" applyAlignment="1" applyProtection="1">
      <alignment horizontal="right"/>
      <protection locked="0"/>
    </xf>
    <xf numFmtId="0" fontId="70" fillId="33" borderId="0" xfId="0" applyFont="1" applyFill="1" applyAlignment="1" applyProtection="1">
      <alignment/>
      <protection locked="0"/>
    </xf>
    <xf numFmtId="0" fontId="70" fillId="0" borderId="0" xfId="0" applyFont="1" applyAlignment="1" applyProtection="1">
      <alignment/>
      <protection locked="0"/>
    </xf>
    <xf numFmtId="0" fontId="70" fillId="0" borderId="0" xfId="0" applyFont="1" applyAlignment="1" applyProtection="1">
      <alignment vertical="top"/>
      <protection locked="0"/>
    </xf>
    <xf numFmtId="4" fontId="5" fillId="0" borderId="0" xfId="0" applyNumberFormat="1" applyFont="1" applyFill="1" applyAlignment="1" applyProtection="1">
      <alignment/>
      <protection locked="0"/>
    </xf>
    <xf numFmtId="0" fontId="0" fillId="33"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6" fillId="0" borderId="0" xfId="0" applyFont="1" applyAlignment="1" applyProtection="1">
      <alignment horizontal="justify" vertical="top" wrapText="1"/>
      <protection locked="0"/>
    </xf>
    <xf numFmtId="4" fontId="10" fillId="0" borderId="0" xfId="0" applyNumberFormat="1" applyFont="1" applyAlignment="1" applyProtection="1">
      <alignment/>
      <protection locked="0"/>
    </xf>
    <xf numFmtId="0" fontId="10" fillId="0" borderId="0" xfId="0" applyFont="1" applyAlignment="1" applyProtection="1">
      <alignment/>
      <protection locked="0"/>
    </xf>
    <xf numFmtId="171" fontId="10" fillId="0" borderId="0" xfId="0" applyNumberFormat="1" applyFont="1" applyAlignment="1" applyProtection="1">
      <alignment horizontal="right" wrapText="1"/>
      <protection locked="0"/>
    </xf>
    <xf numFmtId="0" fontId="17" fillId="0" borderId="0" xfId="40" applyFont="1" applyAlignment="1" applyProtection="1">
      <alignment wrapText="1"/>
      <protection locked="0"/>
    </xf>
    <xf numFmtId="0" fontId="10" fillId="33" borderId="0" xfId="0" applyFont="1" applyFill="1" applyAlignment="1" applyProtection="1">
      <alignment wrapText="1"/>
      <protection locked="0"/>
    </xf>
    <xf numFmtId="0" fontId="10" fillId="0" borderId="0" xfId="0" applyFont="1" applyAlignment="1" applyProtection="1">
      <alignment wrapText="1"/>
      <protection locked="0"/>
    </xf>
    <xf numFmtId="0" fontId="10" fillId="33" borderId="0" xfId="0" applyFont="1" applyFill="1" applyAlignment="1" applyProtection="1">
      <alignment/>
      <protection locked="0"/>
    </xf>
    <xf numFmtId="4" fontId="6" fillId="0" borderId="0" xfId="0" applyNumberFormat="1" applyFont="1" applyFill="1" applyAlignment="1" applyProtection="1">
      <alignment horizontal="left"/>
      <protection locked="0"/>
    </xf>
    <xf numFmtId="4" fontId="5" fillId="0" borderId="0" xfId="0" applyNumberFormat="1" applyFont="1" applyAlignment="1" applyProtection="1">
      <alignment horizontal="left"/>
      <protection locked="0"/>
    </xf>
    <xf numFmtId="171" fontId="0" fillId="0" borderId="0" xfId="0" applyNumberFormat="1" applyAlignment="1" applyProtection="1">
      <alignment horizontal="right" wrapText="1"/>
      <protection locked="0"/>
    </xf>
    <xf numFmtId="0" fontId="4" fillId="0" borderId="0" xfId="0" applyFont="1" applyAlignment="1" applyProtection="1">
      <alignment horizontal="center" vertical="top"/>
      <protection locked="0"/>
    </xf>
    <xf numFmtId="4" fontId="4" fillId="0" borderId="0" xfId="0" applyNumberFormat="1" applyFont="1" applyAlignment="1" applyProtection="1">
      <alignment/>
      <protection locked="0"/>
    </xf>
    <xf numFmtId="4" fontId="4" fillId="0" borderId="0" xfId="0" applyNumberFormat="1" applyFont="1" applyAlignment="1" applyProtection="1">
      <alignment horizontal="right"/>
      <protection locked="0"/>
    </xf>
    <xf numFmtId="171" fontId="4" fillId="0" borderId="0" xfId="0" applyNumberFormat="1" applyFont="1" applyFill="1" applyAlignment="1" applyProtection="1">
      <alignment horizontal="right" wrapText="1"/>
      <protection locked="0"/>
    </xf>
    <xf numFmtId="0" fontId="4" fillId="0" borderId="0" xfId="0" applyFont="1" applyAlignment="1" applyProtection="1">
      <alignment/>
      <protection locked="0"/>
    </xf>
    <xf numFmtId="0" fontId="4" fillId="33" borderId="0" xfId="0" applyFont="1" applyFill="1" applyAlignment="1" applyProtection="1">
      <alignment/>
      <protection locked="0"/>
    </xf>
    <xf numFmtId="0" fontId="4" fillId="0" borderId="0" xfId="0" applyFont="1" applyAlignment="1" applyProtection="1">
      <alignment vertical="top"/>
      <protection locked="0"/>
    </xf>
    <xf numFmtId="0" fontId="4" fillId="0" borderId="10" xfId="0" applyFont="1" applyBorder="1" applyAlignment="1" applyProtection="1">
      <alignment vertical="top"/>
      <protection locked="0"/>
    </xf>
    <xf numFmtId="171" fontId="4" fillId="0" borderId="10" xfId="0" applyNumberFormat="1" applyFont="1" applyBorder="1" applyAlignment="1" applyProtection="1">
      <alignment vertical="top"/>
      <protection locked="0"/>
    </xf>
    <xf numFmtId="171" fontId="10" fillId="0" borderId="0" xfId="0" applyNumberFormat="1" applyFont="1" applyFill="1" applyAlignment="1" applyProtection="1">
      <alignment horizontal="right" wrapText="1"/>
      <protection locked="0"/>
    </xf>
    <xf numFmtId="4" fontId="10" fillId="0" borderId="0" xfId="0" applyNumberFormat="1" applyFont="1" applyAlignment="1" applyProtection="1">
      <alignment horizontal="right"/>
      <protection locked="0"/>
    </xf>
    <xf numFmtId="171" fontId="10" fillId="0" borderId="0" xfId="0" applyNumberFormat="1" applyFont="1" applyFill="1" applyAlignment="1" applyProtection="1">
      <alignment horizontal="right" wrapText="1"/>
      <protection locked="0"/>
    </xf>
    <xf numFmtId="4" fontId="6" fillId="0" borderId="0" xfId="0" applyNumberFormat="1" applyFont="1" applyFill="1" applyAlignment="1" applyProtection="1">
      <alignment/>
      <protection locked="0"/>
    </xf>
    <xf numFmtId="4" fontId="10" fillId="0" borderId="0" xfId="0" applyNumberFormat="1" applyFont="1" applyFill="1" applyBorder="1" applyAlignment="1" applyProtection="1">
      <alignment/>
      <protection locked="0"/>
    </xf>
    <xf numFmtId="0" fontId="6" fillId="0" borderId="0" xfId="0" applyFont="1" applyAlignment="1" applyProtection="1">
      <alignment horizontal="justify" wrapText="1"/>
      <protection locked="0"/>
    </xf>
    <xf numFmtId="4" fontId="6" fillId="0" borderId="0" xfId="0" applyNumberFormat="1" applyFont="1" applyFill="1" applyBorder="1" applyAlignment="1" applyProtection="1">
      <alignment horizontal="justify"/>
      <protection locked="0"/>
    </xf>
    <xf numFmtId="0" fontId="10" fillId="0" borderId="0" xfId="0" applyFont="1" applyAlignment="1" applyProtection="1">
      <alignment wrapText="1"/>
      <protection locked="0"/>
    </xf>
    <xf numFmtId="4" fontId="70" fillId="0" borderId="0" xfId="0" applyNumberFormat="1" applyFont="1" applyAlignment="1" applyProtection="1">
      <alignment vertical="top" wrapText="1"/>
      <protection locked="0"/>
    </xf>
    <xf numFmtId="171" fontId="70" fillId="0" borderId="0" xfId="0" applyNumberFormat="1" applyFont="1" applyAlignment="1" applyProtection="1">
      <alignment horizontal="right" vertical="top" wrapText="1"/>
      <protection locked="0"/>
    </xf>
    <xf numFmtId="171" fontId="6" fillId="0" borderId="0" xfId="0" applyNumberFormat="1" applyFont="1" applyFill="1" applyAlignment="1" applyProtection="1">
      <alignment horizontal="right"/>
      <protection locked="0"/>
    </xf>
    <xf numFmtId="171" fontId="10" fillId="0" borderId="0" xfId="0" applyNumberFormat="1" applyFont="1" applyFill="1" applyBorder="1" applyAlignment="1" applyProtection="1">
      <alignment horizontal="right"/>
      <protection locked="0"/>
    </xf>
    <xf numFmtId="0" fontId="71" fillId="0" borderId="0" xfId="0" applyFont="1" applyFill="1" applyAlignment="1" applyProtection="1">
      <alignment/>
      <protection locked="0"/>
    </xf>
    <xf numFmtId="0" fontId="71" fillId="0" borderId="0" xfId="0" applyFont="1" applyFill="1" applyAlignment="1" applyProtection="1">
      <alignment vertical="top"/>
      <protection locked="0"/>
    </xf>
    <xf numFmtId="171" fontId="27" fillId="0" borderId="0" xfId="0" applyNumberFormat="1" applyFont="1" applyBorder="1" applyAlignment="1" applyProtection="1">
      <alignment horizontal="right" wrapText="1"/>
      <protection locked="0"/>
    </xf>
    <xf numFmtId="0" fontId="27" fillId="0" borderId="0" xfId="0" applyFont="1" applyAlignment="1" applyProtection="1">
      <alignment/>
      <protection locked="0"/>
    </xf>
    <xf numFmtId="0" fontId="0" fillId="0" borderId="0" xfId="0" applyAlignment="1" applyProtection="1">
      <alignment horizontal="left" vertical="center"/>
      <protection locked="0"/>
    </xf>
    <xf numFmtId="4" fontId="27" fillId="0" borderId="0" xfId="0" applyNumberFormat="1" applyFont="1" applyBorder="1" applyAlignment="1" applyProtection="1">
      <alignment horizontal="right"/>
      <protection locked="0"/>
    </xf>
    <xf numFmtId="4" fontId="27" fillId="0" borderId="10" xfId="0" applyNumberFormat="1" applyFont="1" applyBorder="1" applyAlignment="1" applyProtection="1">
      <alignment horizontal="right"/>
      <protection locked="0"/>
    </xf>
    <xf numFmtId="171" fontId="27" fillId="0" borderId="10" xfId="0" applyNumberFormat="1" applyFont="1" applyBorder="1" applyAlignment="1" applyProtection="1">
      <alignment horizontal="right" wrapText="1"/>
      <protection locked="0"/>
    </xf>
    <xf numFmtId="0" fontId="27" fillId="0" borderId="0" xfId="0" applyFont="1" applyAlignment="1" applyProtection="1">
      <alignment horizontal="center" vertical="center"/>
      <protection locked="0"/>
    </xf>
    <xf numFmtId="0" fontId="30" fillId="0" borderId="0" xfId="0" applyFont="1" applyAlignment="1" applyProtection="1">
      <alignment/>
      <protection locked="0"/>
    </xf>
    <xf numFmtId="2" fontId="75" fillId="0" borderId="0" xfId="36" applyNumberFormat="1" applyFont="1" applyBorder="1" applyAlignment="1" applyProtection="1">
      <alignment horizontal="left" vertical="center"/>
      <protection locked="0"/>
    </xf>
    <xf numFmtId="0" fontId="31" fillId="0" borderId="0" xfId="0" applyFont="1" applyBorder="1" applyAlignment="1" applyProtection="1">
      <alignment/>
      <protection locked="0"/>
    </xf>
    <xf numFmtId="0" fontId="31" fillId="0" borderId="0" xfId="0" applyFont="1" applyBorder="1" applyAlignment="1" applyProtection="1">
      <alignment horizontal="right" wrapText="1"/>
      <protection locked="0"/>
    </xf>
    <xf numFmtId="4" fontId="30" fillId="0" borderId="0" xfId="0" applyNumberFormat="1" applyFont="1" applyAlignment="1" applyProtection="1">
      <alignment horizontal="right"/>
      <protection locked="0"/>
    </xf>
    <xf numFmtId="171" fontId="30" fillId="0" borderId="0" xfId="0" applyNumberFormat="1" applyFont="1" applyAlignment="1" applyProtection="1">
      <alignment horizontal="right" wrapText="1"/>
      <protection locked="0"/>
    </xf>
    <xf numFmtId="0" fontId="30" fillId="0" borderId="0" xfId="0" applyFont="1" applyAlignment="1" applyProtection="1">
      <alignment/>
      <protection locked="0"/>
    </xf>
    <xf numFmtId="0" fontId="30" fillId="0" borderId="0" xfId="0" applyFont="1" applyBorder="1" applyAlignment="1" applyProtection="1">
      <alignment vertical="center"/>
      <protection locked="0"/>
    </xf>
    <xf numFmtId="4" fontId="108" fillId="0" borderId="0" xfId="37" applyNumberFormat="1" applyBorder="1" applyAlignment="1" applyProtection="1">
      <alignment horizontal="right"/>
      <protection locked="0"/>
    </xf>
    <xf numFmtId="171" fontId="30" fillId="0" borderId="0" xfId="0" applyNumberFormat="1" applyFont="1" applyBorder="1" applyAlignment="1" applyProtection="1">
      <alignment horizontal="right" wrapText="1"/>
      <protection locked="0"/>
    </xf>
    <xf numFmtId="4" fontId="30" fillId="0" borderId="0" xfId="56" applyNumberFormat="1" applyFont="1" applyAlignment="1" applyProtection="1">
      <alignment horizontal="right" wrapText="1"/>
      <protection locked="0"/>
    </xf>
    <xf numFmtId="171" fontId="30" fillId="0" borderId="0" xfId="56" applyNumberFormat="1" applyFont="1" applyAlignment="1" applyProtection="1">
      <alignment horizontal="right" wrapText="1"/>
      <protection locked="0"/>
    </xf>
    <xf numFmtId="0" fontId="30" fillId="0" borderId="0" xfId="56" applyFont="1" applyProtection="1">
      <alignment horizontal="left" vertical="justify" wrapText="1"/>
      <protection locked="0"/>
    </xf>
    <xf numFmtId="4" fontId="32" fillId="0" borderId="0" xfId="56" applyNumberFormat="1" applyFont="1" applyAlignment="1" applyProtection="1">
      <alignment horizontal="right" wrapText="1"/>
      <protection locked="0"/>
    </xf>
    <xf numFmtId="171" fontId="32" fillId="0" borderId="0" xfId="56" applyNumberFormat="1" applyFont="1" applyAlignment="1" applyProtection="1">
      <alignment horizontal="right" wrapText="1"/>
      <protection locked="0"/>
    </xf>
    <xf numFmtId="0" fontId="32" fillId="0" borderId="0" xfId="56" applyFont="1" applyProtection="1">
      <alignment horizontal="left" vertical="justify" wrapText="1"/>
      <protection locked="0"/>
    </xf>
    <xf numFmtId="0" fontId="32" fillId="0" borderId="0" xfId="0" applyFont="1" applyBorder="1" applyAlignment="1" applyProtection="1">
      <alignment vertical="center"/>
      <protection locked="0"/>
    </xf>
    <xf numFmtId="4" fontId="34" fillId="0" borderId="0" xfId="37" applyNumberFormat="1" applyFont="1" applyBorder="1" applyAlignment="1" applyProtection="1">
      <alignment horizontal="right"/>
      <protection locked="0"/>
    </xf>
    <xf numFmtId="171" fontId="32" fillId="0" borderId="0" xfId="0" applyNumberFormat="1" applyFont="1" applyBorder="1" applyAlignment="1" applyProtection="1">
      <alignment horizontal="right" wrapText="1"/>
      <protection locked="0"/>
    </xf>
    <xf numFmtId="4" fontId="32" fillId="0" borderId="10" xfId="56" applyNumberFormat="1" applyFont="1" applyBorder="1" applyAlignment="1" applyProtection="1">
      <alignment horizontal="right" wrapText="1"/>
      <protection locked="0"/>
    </xf>
    <xf numFmtId="171" fontId="32" fillId="0" borderId="10" xfId="56" applyNumberFormat="1" applyFont="1" applyBorder="1" applyAlignment="1" applyProtection="1">
      <alignment horizontal="right" wrapText="1"/>
      <protection locked="0"/>
    </xf>
    <xf numFmtId="4" fontId="33" fillId="0" borderId="0" xfId="37" applyNumberFormat="1" applyFont="1" applyBorder="1" applyAlignment="1" applyProtection="1">
      <alignment horizontal="right"/>
      <protection locked="0"/>
    </xf>
    <xf numFmtId="4" fontId="32" fillId="0" borderId="0" xfId="56" applyNumberFormat="1" applyAlignment="1" applyProtection="1">
      <alignment horizontal="right" wrapText="1"/>
      <protection locked="0"/>
    </xf>
    <xf numFmtId="171" fontId="32" fillId="0" borderId="0" xfId="56" applyNumberFormat="1" applyAlignment="1" applyProtection="1">
      <alignment horizontal="right" wrapText="1"/>
      <protection locked="0"/>
    </xf>
    <xf numFmtId="0" fontId="32" fillId="0" borderId="0" xfId="56" applyProtection="1">
      <alignment horizontal="left" vertical="justify" wrapText="1"/>
      <protection locked="0"/>
    </xf>
    <xf numFmtId="4" fontId="36" fillId="0" borderId="0" xfId="42" applyNumberFormat="1" applyFont="1" applyBorder="1" applyAlignment="1" applyProtection="1">
      <alignment horizontal="right"/>
      <protection locked="0"/>
    </xf>
    <xf numFmtId="171" fontId="36" fillId="0" borderId="0" xfId="42" applyNumberFormat="1" applyFont="1" applyBorder="1" applyAlignment="1" applyProtection="1">
      <alignment horizontal="right" wrapText="1"/>
      <protection locked="0"/>
    </xf>
    <xf numFmtId="171" fontId="32" fillId="0" borderId="0" xfId="56" applyNumberFormat="1" applyFont="1" applyBorder="1" applyAlignment="1" applyProtection="1">
      <alignment horizontal="right" wrapText="1"/>
      <protection locked="0"/>
    </xf>
    <xf numFmtId="4" fontId="37" fillId="0" borderId="0" xfId="42" applyNumberFormat="1" applyFont="1" applyAlignment="1" applyProtection="1">
      <alignment horizontal="right" wrapText="1"/>
      <protection locked="0"/>
    </xf>
    <xf numFmtId="171" fontId="37" fillId="0" borderId="0" xfId="42" applyNumberFormat="1" applyFont="1" applyBorder="1" applyAlignment="1" applyProtection="1">
      <alignment horizontal="right" wrapText="1"/>
      <protection locked="0"/>
    </xf>
    <xf numFmtId="0" fontId="37" fillId="0" borderId="0" xfId="0" applyFont="1" applyAlignment="1" applyProtection="1">
      <alignment vertical="top" wrapText="1"/>
      <protection locked="0"/>
    </xf>
    <xf numFmtId="171" fontId="37" fillId="0" borderId="0" xfId="40" applyNumberFormat="1" applyFont="1" applyBorder="1" applyAlignment="1" applyProtection="1">
      <alignment horizontal="right" wrapText="1"/>
      <protection locked="0"/>
    </xf>
    <xf numFmtId="4" fontId="37" fillId="0" borderId="0" xfId="40" applyNumberFormat="1" applyFont="1" applyBorder="1" applyAlignment="1" applyProtection="1">
      <alignment horizontal="right"/>
      <protection locked="0"/>
    </xf>
    <xf numFmtId="4" fontId="37" fillId="0" borderId="0" xfId="42" applyNumberFormat="1" applyFont="1" applyAlignment="1" applyProtection="1">
      <alignment horizontal="right"/>
      <protection locked="0"/>
    </xf>
    <xf numFmtId="0" fontId="38"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171" fontId="32" fillId="0" borderId="10" xfId="56" applyNumberFormat="1" applyBorder="1" applyAlignment="1" applyProtection="1">
      <alignment horizontal="right" wrapText="1"/>
      <protection locked="0"/>
    </xf>
    <xf numFmtId="171" fontId="38" fillId="0" borderId="0" xfId="0" applyNumberFormat="1" applyFont="1" applyBorder="1" applyAlignment="1" applyProtection="1">
      <alignment horizontal="right" wrapText="1"/>
      <protection locked="0"/>
    </xf>
    <xf numFmtId="4" fontId="32" fillId="0" borderId="0" xfId="0" applyNumberFormat="1" applyFont="1" applyAlignment="1" applyProtection="1">
      <alignment horizontal="right"/>
      <protection locked="0"/>
    </xf>
    <xf numFmtId="171" fontId="32" fillId="0" borderId="0" xfId="0" applyNumberFormat="1" applyFont="1" applyAlignment="1" applyProtection="1">
      <alignment horizontal="right" wrapText="1"/>
      <protection locked="0"/>
    </xf>
    <xf numFmtId="0" fontId="32" fillId="0" borderId="0" xfId="56" applyBorder="1" applyProtection="1">
      <alignment horizontal="left" vertical="justify" wrapText="1"/>
      <protection locked="0"/>
    </xf>
    <xf numFmtId="4" fontId="32" fillId="0" borderId="0" xfId="0" applyNumberFormat="1" applyFont="1" applyBorder="1" applyAlignment="1" applyProtection="1">
      <alignment horizontal="right"/>
      <protection locked="0"/>
    </xf>
    <xf numFmtId="4" fontId="38" fillId="0" borderId="0" xfId="41" applyNumberFormat="1" applyFont="1" applyBorder="1" applyAlignment="1" applyProtection="1">
      <alignment horizontal="right"/>
      <protection locked="0"/>
    </xf>
    <xf numFmtId="171" fontId="38" fillId="0" borderId="0" xfId="41" applyNumberFormat="1" applyFont="1" applyBorder="1" applyAlignment="1" applyProtection="1">
      <alignment horizontal="right" wrapText="1"/>
      <protection locked="0"/>
    </xf>
    <xf numFmtId="0" fontId="37" fillId="0" borderId="0" xfId="0" applyFont="1" applyBorder="1" applyAlignment="1" applyProtection="1">
      <alignment/>
      <protection locked="0"/>
    </xf>
    <xf numFmtId="4" fontId="32" fillId="0" borderId="0" xfId="41" applyNumberFormat="1" applyFont="1" applyBorder="1" applyAlignment="1" applyProtection="1">
      <alignment horizontal="right"/>
      <protection locked="0"/>
    </xf>
    <xf numFmtId="4" fontId="38" fillId="0" borderId="0" xfId="41" applyNumberFormat="1" applyFont="1" applyFill="1" applyBorder="1" applyAlignment="1" applyProtection="1">
      <alignment horizontal="right"/>
      <protection locked="0"/>
    </xf>
    <xf numFmtId="171" fontId="38" fillId="0" borderId="0" xfId="41" applyNumberFormat="1" applyFont="1" applyFill="1" applyBorder="1" applyAlignment="1" applyProtection="1">
      <alignment horizontal="right" wrapText="1"/>
      <protection locked="0"/>
    </xf>
    <xf numFmtId="0" fontId="37" fillId="0" borderId="0" xfId="0" applyFont="1" applyFill="1" applyBorder="1" applyAlignment="1" applyProtection="1">
      <alignment/>
      <protection locked="0"/>
    </xf>
    <xf numFmtId="171" fontId="37" fillId="0" borderId="0" xfId="0" applyNumberFormat="1" applyFont="1" applyBorder="1" applyAlignment="1" applyProtection="1">
      <alignment horizontal="right" wrapText="1"/>
      <protection locked="0"/>
    </xf>
    <xf numFmtId="4" fontId="32" fillId="0" borderId="10" xfId="56" applyNumberFormat="1" applyBorder="1" applyAlignment="1" applyProtection="1">
      <alignment horizontal="right" wrapText="1"/>
      <protection locked="0"/>
    </xf>
    <xf numFmtId="0" fontId="43" fillId="0" borderId="0" xfId="0" applyFont="1" applyAlignment="1" applyProtection="1">
      <alignment/>
      <protection locked="0"/>
    </xf>
    <xf numFmtId="4" fontId="38" fillId="0" borderId="0" xfId="71" applyNumberFormat="1" applyFont="1" applyBorder="1" applyAlignment="1" applyProtection="1">
      <alignment horizontal="right"/>
      <protection locked="0"/>
    </xf>
    <xf numFmtId="171" fontId="38" fillId="0" borderId="0" xfId="48" applyNumberFormat="1" applyFont="1" applyBorder="1" applyAlignment="1" applyProtection="1">
      <alignment horizontal="right" wrapText="1"/>
      <protection locked="0"/>
    </xf>
    <xf numFmtId="4" fontId="36" fillId="0" borderId="0" xfId="0" applyNumberFormat="1" applyFont="1" applyAlignment="1" applyProtection="1">
      <alignment horizontal="right"/>
      <protection locked="0"/>
    </xf>
    <xf numFmtId="171" fontId="36" fillId="0" borderId="0" xfId="0" applyNumberFormat="1" applyFont="1" applyAlignment="1" applyProtection="1">
      <alignment horizontal="right" wrapText="1"/>
      <protection locked="0"/>
    </xf>
    <xf numFmtId="4" fontId="36" fillId="0" borderId="0" xfId="0" applyNumberFormat="1" applyFont="1" applyBorder="1" applyAlignment="1" applyProtection="1">
      <alignment horizontal="right"/>
      <protection locked="0"/>
    </xf>
    <xf numFmtId="171" fontId="36" fillId="0" borderId="0" xfId="0" applyNumberFormat="1" applyFont="1" applyBorder="1" applyAlignment="1" applyProtection="1">
      <alignment horizontal="right" wrapText="1"/>
      <protection locked="0"/>
    </xf>
    <xf numFmtId="171" fontId="38" fillId="0" borderId="0" xfId="0" applyNumberFormat="1" applyFont="1" applyFill="1" applyBorder="1" applyAlignment="1" applyProtection="1">
      <alignment horizontal="right" wrapText="1"/>
      <protection locked="0"/>
    </xf>
    <xf numFmtId="4" fontId="32" fillId="0" borderId="10" xfId="0" applyNumberFormat="1" applyFont="1" applyBorder="1" applyAlignment="1" applyProtection="1">
      <alignment horizontal="right"/>
      <protection locked="0"/>
    </xf>
    <xf numFmtId="4" fontId="37" fillId="0" borderId="0" xfId="42" applyNumberFormat="1" applyFont="1" applyBorder="1" applyAlignment="1" applyProtection="1">
      <alignment horizontal="right"/>
      <protection locked="0"/>
    </xf>
    <xf numFmtId="171" fontId="32" fillId="0" borderId="0" xfId="56" applyNumberFormat="1" applyBorder="1" applyAlignment="1" applyProtection="1">
      <alignment horizontal="right" wrapText="1"/>
      <protection locked="0"/>
    </xf>
    <xf numFmtId="0" fontId="43" fillId="0" borderId="0" xfId="0" applyFont="1" applyBorder="1" applyAlignment="1" applyProtection="1">
      <alignment/>
      <protection locked="0"/>
    </xf>
    <xf numFmtId="171" fontId="40" fillId="0" borderId="0" xfId="42" applyNumberFormat="1" applyFont="1" applyBorder="1" applyAlignment="1" applyProtection="1">
      <alignment horizontal="right" wrapText="1"/>
      <protection locked="0"/>
    </xf>
    <xf numFmtId="4" fontId="37" fillId="0" borderId="10" xfId="42" applyNumberFormat="1" applyFont="1" applyBorder="1" applyAlignment="1" applyProtection="1">
      <alignment horizontal="right"/>
      <protection locked="0"/>
    </xf>
    <xf numFmtId="171" fontId="37" fillId="0" borderId="10" xfId="42" applyNumberFormat="1" applyFont="1" applyBorder="1" applyAlignment="1" applyProtection="1">
      <alignment horizontal="right" wrapText="1"/>
      <protection locked="0"/>
    </xf>
    <xf numFmtId="4" fontId="36" fillId="0" borderId="15" xfId="42" applyNumberFormat="1" applyFont="1" applyBorder="1" applyAlignment="1" applyProtection="1">
      <alignment horizontal="right"/>
      <protection locked="0"/>
    </xf>
    <xf numFmtId="171" fontId="36" fillId="0" borderId="16" xfId="42" applyNumberFormat="1" applyFont="1" applyBorder="1" applyAlignment="1" applyProtection="1">
      <alignment horizontal="right" wrapText="1"/>
      <protection locked="0"/>
    </xf>
    <xf numFmtId="0" fontId="42" fillId="0" borderId="0" xfId="0" applyFont="1" applyAlignment="1" applyProtection="1">
      <alignment vertical="top"/>
      <protection locked="0"/>
    </xf>
    <xf numFmtId="0" fontId="42" fillId="0" borderId="0" xfId="0" applyFont="1" applyAlignment="1" applyProtection="1">
      <alignment horizontal="justify" vertical="top" wrapText="1"/>
      <protection locked="0"/>
    </xf>
    <xf numFmtId="0" fontId="42" fillId="0" borderId="0" xfId="0" applyFont="1" applyAlignment="1" applyProtection="1">
      <alignment horizontal="right"/>
      <protection locked="0"/>
    </xf>
    <xf numFmtId="0" fontId="42" fillId="0" borderId="0" xfId="0" applyFont="1" applyAlignment="1" applyProtection="1">
      <alignment/>
      <protection locked="0"/>
    </xf>
    <xf numFmtId="4" fontId="43" fillId="0" borderId="0" xfId="0" applyNumberFormat="1" applyFont="1" applyAlignment="1" applyProtection="1">
      <alignment horizontal="right"/>
      <protection locked="0"/>
    </xf>
    <xf numFmtId="171" fontId="43" fillId="0" borderId="0" xfId="0" applyNumberFormat="1" applyFont="1" applyAlignment="1" applyProtection="1">
      <alignment horizontal="right" wrapText="1"/>
      <protection locked="0"/>
    </xf>
    <xf numFmtId="0" fontId="38" fillId="0" borderId="0" xfId="0" applyFont="1" applyBorder="1" applyAlignment="1" applyProtection="1">
      <alignment/>
      <protection locked="0"/>
    </xf>
    <xf numFmtId="4" fontId="45" fillId="0" borderId="0" xfId="0" applyNumberFormat="1" applyFont="1" applyBorder="1" applyAlignment="1" applyProtection="1">
      <alignment horizontal="right"/>
      <protection locked="0"/>
    </xf>
    <xf numFmtId="171" fontId="45" fillId="0" borderId="0" xfId="0" applyNumberFormat="1" applyFont="1" applyBorder="1" applyAlignment="1" applyProtection="1">
      <alignment horizontal="right" wrapText="1"/>
      <protection locked="0"/>
    </xf>
    <xf numFmtId="0" fontId="45" fillId="0" borderId="0" xfId="0" applyFont="1" applyBorder="1" applyAlignment="1" applyProtection="1">
      <alignment/>
      <protection locked="0"/>
    </xf>
    <xf numFmtId="171" fontId="27" fillId="0" borderId="0" xfId="69" applyNumberFormat="1" applyFont="1" applyBorder="1" applyAlignment="1" applyProtection="1">
      <alignment horizontal="left" vertical="top"/>
      <protection/>
    </xf>
    <xf numFmtId="0" fontId="27" fillId="0" borderId="0" xfId="0" applyFont="1" applyAlignment="1" applyProtection="1">
      <alignment horizontal="justify" vertical="top"/>
      <protection/>
    </xf>
    <xf numFmtId="0" fontId="27" fillId="0" borderId="0" xfId="0" applyFont="1" applyAlignment="1" applyProtection="1">
      <alignment horizontal="left"/>
      <protection/>
    </xf>
    <xf numFmtId="171" fontId="27" fillId="0" borderId="0" xfId="69" applyNumberFormat="1" applyFont="1" applyBorder="1" applyAlignment="1" applyProtection="1">
      <alignment horizontal="left" vertical="center"/>
      <protection/>
    </xf>
    <xf numFmtId="0" fontId="27" fillId="0" borderId="0" xfId="0" applyFont="1" applyAlignment="1" applyProtection="1">
      <alignment horizontal="left" vertical="center"/>
      <protection/>
    </xf>
    <xf numFmtId="171" fontId="27" fillId="0" borderId="10" xfId="69" applyNumberFormat="1" applyFont="1" applyBorder="1" applyAlignment="1" applyProtection="1">
      <alignment horizontal="left" vertical="center"/>
      <protection/>
    </xf>
    <xf numFmtId="0" fontId="27" fillId="0" borderId="10" xfId="0" applyFont="1" applyBorder="1" applyAlignment="1" applyProtection="1">
      <alignment horizontal="justify" vertical="top"/>
      <protection/>
    </xf>
    <xf numFmtId="0" fontId="27" fillId="0" borderId="10" xfId="0" applyFont="1" applyBorder="1" applyAlignment="1" applyProtection="1">
      <alignment horizontal="left" vertical="center"/>
      <protection/>
    </xf>
    <xf numFmtId="171" fontId="27" fillId="0" borderId="0" xfId="69" applyNumberFormat="1" applyFont="1" applyBorder="1" applyAlignment="1" applyProtection="1">
      <alignment vertical="top"/>
      <protection/>
    </xf>
    <xf numFmtId="0" fontId="27" fillId="0" borderId="0" xfId="0" applyFont="1" applyBorder="1" applyAlignment="1" applyProtection="1">
      <alignment horizontal="justify" vertical="top"/>
      <protection/>
    </xf>
    <xf numFmtId="0" fontId="27" fillId="0" borderId="0" xfId="0" applyFont="1" applyBorder="1" applyAlignment="1" applyProtection="1">
      <alignment horizontal="right"/>
      <protection/>
    </xf>
    <xf numFmtId="0" fontId="27" fillId="0" borderId="0" xfId="0" applyFont="1" applyBorder="1" applyAlignment="1" applyProtection="1">
      <alignment/>
      <protection/>
    </xf>
    <xf numFmtId="171" fontId="27" fillId="0" borderId="0" xfId="69" applyNumberFormat="1" applyFont="1" applyFill="1" applyBorder="1" applyAlignment="1" applyProtection="1">
      <alignment horizontal="center" vertical="center"/>
      <protection/>
    </xf>
    <xf numFmtId="171" fontId="27" fillId="0" borderId="0" xfId="69" applyNumberFormat="1" applyFont="1" applyFill="1" applyBorder="1" applyAlignment="1" applyProtection="1">
      <alignment horizontal="justify" vertical="top"/>
      <protection/>
    </xf>
    <xf numFmtId="171" fontId="27" fillId="0" borderId="0" xfId="69" applyNumberFormat="1" applyFont="1" applyBorder="1" applyAlignment="1" applyProtection="1">
      <alignment horizontal="center" vertical="center"/>
      <protection/>
    </xf>
    <xf numFmtId="189" fontId="27" fillId="0" borderId="0" xfId="69" applyNumberFormat="1" applyFont="1" applyFill="1" applyBorder="1" applyAlignment="1" applyProtection="1">
      <alignment horizontal="center" vertical="center"/>
      <protection/>
    </xf>
    <xf numFmtId="171" fontId="28" fillId="0" borderId="0" xfId="69" applyNumberFormat="1" applyFont="1" applyFill="1" applyBorder="1" applyAlignment="1" applyProtection="1">
      <alignment vertical="top"/>
      <protection/>
    </xf>
    <xf numFmtId="171" fontId="28" fillId="0" borderId="0" xfId="69" applyNumberFormat="1" applyFont="1" applyFill="1" applyBorder="1" applyAlignment="1" applyProtection="1">
      <alignment horizontal="justify" vertical="top"/>
      <protection/>
    </xf>
    <xf numFmtId="171" fontId="28" fillId="0" borderId="0" xfId="69" applyNumberFormat="1" applyFont="1" applyBorder="1" applyAlignment="1" applyProtection="1">
      <alignment horizontal="right"/>
      <protection/>
    </xf>
    <xf numFmtId="189" fontId="28" fillId="0" borderId="0" xfId="69" applyNumberFormat="1" applyFont="1" applyFill="1" applyBorder="1" applyAlignment="1" applyProtection="1">
      <alignment/>
      <protection/>
    </xf>
    <xf numFmtId="2" fontId="75" fillId="0" borderId="0" xfId="36" applyNumberFormat="1" applyFont="1" applyBorder="1" applyAlignment="1" applyProtection="1">
      <alignment horizontal="left" vertical="center"/>
      <protection/>
    </xf>
    <xf numFmtId="2" fontId="75" fillId="0" borderId="0" xfId="36" applyNumberFormat="1" applyFont="1" applyBorder="1" applyAlignment="1" applyProtection="1">
      <alignment horizontal="justify" vertical="top"/>
      <protection/>
    </xf>
    <xf numFmtId="0" fontId="31" fillId="0" borderId="0" xfId="0" applyFont="1" applyBorder="1" applyAlignment="1" applyProtection="1">
      <alignment/>
      <protection/>
    </xf>
    <xf numFmtId="0" fontId="32" fillId="0" borderId="0" xfId="0" applyFont="1" applyAlignment="1" applyProtection="1">
      <alignment vertical="top"/>
      <protection/>
    </xf>
    <xf numFmtId="0" fontId="32" fillId="0" borderId="0" xfId="0" applyFont="1" applyAlignment="1" applyProtection="1">
      <alignment horizontal="justify" vertical="top" wrapText="1"/>
      <protection/>
    </xf>
    <xf numFmtId="0" fontId="32" fillId="0" borderId="0" xfId="0" applyFont="1" applyAlignment="1" applyProtection="1">
      <alignment horizontal="right"/>
      <protection/>
    </xf>
    <xf numFmtId="0" fontId="32" fillId="0" borderId="0" xfId="0" applyFont="1" applyAlignment="1" applyProtection="1">
      <alignment/>
      <protection/>
    </xf>
    <xf numFmtId="0" fontId="30" fillId="0" borderId="0" xfId="0" applyFont="1" applyBorder="1" applyAlignment="1" applyProtection="1">
      <alignment horizontal="left" vertical="center"/>
      <protection/>
    </xf>
    <xf numFmtId="0" fontId="30" fillId="0" borderId="0" xfId="0" applyFont="1" applyBorder="1" applyAlignment="1" applyProtection="1">
      <alignment horizontal="justify" vertical="top"/>
      <protection/>
    </xf>
    <xf numFmtId="0" fontId="30" fillId="0" borderId="0" xfId="0" applyFont="1" applyBorder="1" applyAlignment="1" applyProtection="1">
      <alignment horizontal="right"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vertical="top"/>
      <protection/>
    </xf>
    <xf numFmtId="4" fontId="33" fillId="0" borderId="0" xfId="37" applyNumberFormat="1" applyFont="1" applyBorder="1" applyAlignment="1" applyProtection="1">
      <alignment vertical="top"/>
      <protection/>
    </xf>
    <xf numFmtId="0" fontId="30" fillId="0" borderId="0" xfId="56" applyFont="1" applyAlignment="1" applyProtection="1">
      <alignment horizontal="justify" vertical="top" wrapText="1"/>
      <protection/>
    </xf>
    <xf numFmtId="0" fontId="30" fillId="0" borderId="0" xfId="56" applyFont="1" applyAlignment="1" applyProtection="1">
      <alignment horizontal="right" vertical="justify" wrapText="1"/>
      <protection/>
    </xf>
    <xf numFmtId="0" fontId="30" fillId="0" borderId="0" xfId="56" applyFont="1" applyAlignment="1" applyProtection="1">
      <alignment vertical="justify" wrapText="1"/>
      <protection/>
    </xf>
    <xf numFmtId="0" fontId="32" fillId="0" borderId="0" xfId="56" applyFont="1" applyAlignment="1" applyProtection="1">
      <alignment vertical="top" wrapText="1"/>
      <protection/>
    </xf>
    <xf numFmtId="0" fontId="32" fillId="0" borderId="0" xfId="56" applyFont="1" applyAlignment="1" applyProtection="1">
      <alignment horizontal="justify" vertical="top" wrapText="1"/>
      <protection/>
    </xf>
    <xf numFmtId="0" fontId="32" fillId="0" borderId="0" xfId="56" applyFont="1" applyAlignment="1" applyProtection="1">
      <alignment horizontal="right" wrapText="1"/>
      <protection/>
    </xf>
    <xf numFmtId="0" fontId="32" fillId="0" borderId="0" xfId="56" applyFont="1" applyAlignment="1" applyProtection="1">
      <alignment wrapText="1"/>
      <protection/>
    </xf>
    <xf numFmtId="0" fontId="32" fillId="0" borderId="0" xfId="0" applyFont="1" applyBorder="1" applyAlignment="1" applyProtection="1">
      <alignment vertical="top"/>
      <protection/>
    </xf>
    <xf numFmtId="0" fontId="32" fillId="0" borderId="0" xfId="0" applyFont="1" applyBorder="1" applyAlignment="1" applyProtection="1">
      <alignment horizontal="justify" vertical="top"/>
      <protection/>
    </xf>
    <xf numFmtId="0" fontId="32" fillId="0" borderId="0" xfId="0" applyFont="1" applyBorder="1" applyAlignment="1" applyProtection="1">
      <alignment horizontal="right" vertical="center"/>
      <protection/>
    </xf>
    <xf numFmtId="0" fontId="32" fillId="0" borderId="0" xfId="0" applyFont="1" applyBorder="1" applyAlignment="1" applyProtection="1">
      <alignment vertical="center"/>
      <protection/>
    </xf>
    <xf numFmtId="0" fontId="32" fillId="0" borderId="0" xfId="0" applyFont="1" applyBorder="1" applyAlignment="1" applyProtection="1" quotePrefix="1">
      <alignment horizontal="justify" vertical="top"/>
      <protection/>
    </xf>
    <xf numFmtId="0" fontId="32" fillId="0" borderId="10" xfId="0" applyFont="1" applyBorder="1" applyAlignment="1" applyProtection="1">
      <alignment vertical="top"/>
      <protection/>
    </xf>
    <xf numFmtId="0" fontId="32" fillId="0" borderId="10" xfId="0" applyFont="1" applyBorder="1" applyAlignment="1" applyProtection="1">
      <alignment horizontal="justify" vertical="top"/>
      <protection/>
    </xf>
    <xf numFmtId="0" fontId="32" fillId="0" borderId="10" xfId="0" applyFont="1" applyBorder="1" applyAlignment="1" applyProtection="1">
      <alignment horizontal="right" vertical="center"/>
      <protection/>
    </xf>
    <xf numFmtId="0" fontId="32" fillId="0" borderId="10" xfId="0" applyFont="1" applyBorder="1" applyAlignment="1" applyProtection="1">
      <alignment vertical="center"/>
      <protection/>
    </xf>
    <xf numFmtId="0" fontId="85" fillId="0" borderId="0" xfId="0" applyFont="1" applyBorder="1" applyAlignment="1" applyProtection="1">
      <alignment horizontal="justify" vertical="top"/>
      <protection/>
    </xf>
    <xf numFmtId="0" fontId="32" fillId="0" borderId="0" xfId="56" applyAlignment="1" applyProtection="1">
      <alignment vertical="top" wrapText="1"/>
      <protection/>
    </xf>
    <xf numFmtId="0" fontId="32" fillId="0" borderId="0" xfId="56" applyAlignment="1" applyProtection="1">
      <alignment horizontal="justify" vertical="top" wrapText="1"/>
      <protection/>
    </xf>
    <xf numFmtId="0" fontId="32" fillId="0" borderId="0" xfId="56" applyAlignment="1" applyProtection="1">
      <alignment horizontal="right" vertical="justify" wrapText="1"/>
      <protection/>
    </xf>
    <xf numFmtId="0" fontId="32" fillId="0" borderId="0" xfId="56" applyAlignment="1" applyProtection="1">
      <alignment vertical="justify" wrapText="1"/>
      <protection/>
    </xf>
    <xf numFmtId="0" fontId="35" fillId="0" borderId="0" xfId="38" applyFont="1" applyBorder="1" applyAlignment="1" applyProtection="1">
      <alignment vertical="top"/>
      <protection/>
    </xf>
    <xf numFmtId="49" fontId="36" fillId="0" borderId="0" xfId="42" applyNumberFormat="1" applyFont="1" applyBorder="1" applyAlignment="1" applyProtection="1">
      <alignment horizontal="justify" vertical="top"/>
      <protection/>
    </xf>
    <xf numFmtId="49" fontId="36" fillId="0" borderId="0" xfId="42" applyNumberFormat="1" applyFont="1" applyBorder="1" applyAlignment="1" applyProtection="1">
      <alignment horizontal="right"/>
      <protection/>
    </xf>
    <xf numFmtId="4" fontId="38" fillId="0" borderId="0" xfId="42" applyNumberFormat="1" applyFont="1" applyBorder="1" applyAlignment="1" applyProtection="1">
      <alignment horizontal="right"/>
      <protection/>
    </xf>
    <xf numFmtId="0" fontId="32" fillId="0" borderId="0" xfId="56" applyBorder="1" applyAlignment="1" applyProtection="1">
      <alignment vertical="top" wrapText="1"/>
      <protection/>
    </xf>
    <xf numFmtId="0" fontId="37" fillId="0" borderId="0" xfId="42" applyFont="1" applyAlignment="1" applyProtection="1">
      <alignment horizontal="justify" vertical="top" wrapText="1"/>
      <protection/>
    </xf>
    <xf numFmtId="0" fontId="37" fillId="0" borderId="0" xfId="42" applyFont="1" applyAlignment="1" applyProtection="1">
      <alignment vertical="top" wrapText="1"/>
      <protection/>
    </xf>
    <xf numFmtId="0" fontId="37" fillId="0" borderId="0" xfId="42" applyFont="1" applyAlignment="1" applyProtection="1" quotePrefix="1">
      <alignment horizontal="justify" vertical="top" wrapText="1"/>
      <protection/>
    </xf>
    <xf numFmtId="0" fontId="37" fillId="0" borderId="0" xfId="42" applyFont="1" applyAlignment="1" applyProtection="1">
      <alignment horizontal="right" wrapText="1"/>
      <protection/>
    </xf>
    <xf numFmtId="1" fontId="37" fillId="0" borderId="0" xfId="42" applyNumberFormat="1" applyFont="1" applyAlignment="1" applyProtection="1">
      <alignment horizontal="right" wrapText="1"/>
      <protection/>
    </xf>
    <xf numFmtId="0" fontId="37" fillId="0" borderId="0" xfId="40" applyFont="1" applyBorder="1" applyAlignment="1" applyProtection="1" quotePrefix="1">
      <alignment horizontal="justify" vertical="top" wrapText="1"/>
      <protection/>
    </xf>
    <xf numFmtId="0" fontId="37" fillId="0" borderId="0" xfId="40" applyFont="1" applyBorder="1" applyAlignment="1" applyProtection="1">
      <alignment horizontal="right"/>
      <protection/>
    </xf>
    <xf numFmtId="1" fontId="37" fillId="0" borderId="0" xfId="40" applyNumberFormat="1" applyFont="1" applyBorder="1" applyAlignment="1" applyProtection="1">
      <alignment horizontal="right"/>
      <protection/>
    </xf>
    <xf numFmtId="0" fontId="37" fillId="0" borderId="0" xfId="42" applyFont="1" applyAlignment="1" applyProtection="1">
      <alignment horizontal="right"/>
      <protection/>
    </xf>
    <xf numFmtId="0" fontId="37" fillId="0" borderId="0" xfId="42" applyFont="1" applyAlignment="1" applyProtection="1">
      <alignment/>
      <protection/>
    </xf>
    <xf numFmtId="0" fontId="37" fillId="0" borderId="0" xfId="0" applyNumberFormat="1" applyFont="1" applyBorder="1" applyAlignment="1" applyProtection="1">
      <alignment horizontal="justify" vertical="top" wrapText="1"/>
      <protection/>
    </xf>
    <xf numFmtId="0" fontId="37" fillId="0" borderId="0" xfId="0" applyFont="1" applyBorder="1" applyAlignment="1" applyProtection="1">
      <alignment/>
      <protection/>
    </xf>
    <xf numFmtId="0" fontId="32" fillId="0" borderId="10" xfId="56" applyBorder="1" applyAlignment="1" applyProtection="1">
      <alignment vertical="top" wrapText="1"/>
      <protection/>
    </xf>
    <xf numFmtId="0" fontId="37" fillId="0" borderId="10" xfId="0" applyFont="1" applyBorder="1" applyAlignment="1" applyProtection="1">
      <alignment/>
      <protection/>
    </xf>
    <xf numFmtId="0" fontId="37" fillId="0" borderId="0" xfId="42" applyFont="1" applyBorder="1" applyAlignment="1" applyProtection="1">
      <alignment vertical="top" wrapText="1"/>
      <protection/>
    </xf>
    <xf numFmtId="0" fontId="37" fillId="0" borderId="0" xfId="0" applyFont="1" applyBorder="1" applyAlignment="1" applyProtection="1">
      <alignment vertical="top" wrapText="1"/>
      <protection/>
    </xf>
    <xf numFmtId="0" fontId="37" fillId="0" borderId="0" xfId="40" applyFont="1" applyBorder="1" applyAlignment="1" applyProtection="1">
      <alignment horizontal="justify" vertical="top" wrapText="1"/>
      <protection/>
    </xf>
    <xf numFmtId="0" fontId="40" fillId="0" borderId="0" xfId="0" applyFont="1" applyBorder="1" applyAlignment="1" applyProtection="1">
      <alignment/>
      <protection/>
    </xf>
    <xf numFmtId="0" fontId="37" fillId="0" borderId="0" xfId="0" applyFont="1" applyBorder="1" applyAlignment="1" applyProtection="1">
      <alignment vertical="top"/>
      <protection/>
    </xf>
    <xf numFmtId="0" fontId="37" fillId="0" borderId="0" xfId="42" applyFont="1" applyBorder="1" applyAlignment="1" applyProtection="1">
      <alignment horizontal="justify" vertical="top" wrapText="1"/>
      <protection/>
    </xf>
    <xf numFmtId="0" fontId="37" fillId="0" borderId="0" xfId="42" applyNumberFormat="1" applyFont="1" applyBorder="1" applyAlignment="1" applyProtection="1">
      <alignment horizontal="justify" vertical="top" wrapText="1"/>
      <protection/>
    </xf>
    <xf numFmtId="0" fontId="37" fillId="0" borderId="0" xfId="40" applyFont="1" applyBorder="1" applyAlignment="1" applyProtection="1">
      <alignment vertical="top"/>
      <protection/>
    </xf>
    <xf numFmtId="0" fontId="37" fillId="0" borderId="0" xfId="40" applyFont="1" applyBorder="1" applyAlignment="1" applyProtection="1">
      <alignment horizontal="right"/>
      <protection/>
    </xf>
    <xf numFmtId="0" fontId="37" fillId="0" borderId="0" xfId="40" applyFont="1" applyBorder="1" applyAlignment="1" applyProtection="1">
      <alignment/>
      <protection/>
    </xf>
    <xf numFmtId="0" fontId="37" fillId="0" borderId="0" xfId="0" applyFont="1" applyBorder="1" applyAlignment="1" applyProtection="1">
      <alignment horizontal="left" vertical="justify" wrapText="1"/>
      <protection/>
    </xf>
    <xf numFmtId="0" fontId="37" fillId="0" borderId="0" xfId="41" applyFont="1" applyFill="1" applyBorder="1" applyAlignment="1" applyProtection="1" quotePrefix="1">
      <alignment horizontal="justify" vertical="top" wrapText="1"/>
      <protection/>
    </xf>
    <xf numFmtId="0" fontId="37" fillId="0" borderId="0" xfId="41" applyFont="1" applyFill="1" applyBorder="1" applyAlignment="1" applyProtection="1">
      <alignment horizontal="right"/>
      <protection/>
    </xf>
    <xf numFmtId="0" fontId="40" fillId="0" borderId="0" xfId="41" applyFont="1" applyFill="1" applyBorder="1" applyAlignment="1" applyProtection="1">
      <alignment horizontal="right"/>
      <protection/>
    </xf>
    <xf numFmtId="0" fontId="37" fillId="0" borderId="0" xfId="41" applyFont="1" applyBorder="1" applyAlignment="1" applyProtection="1" quotePrefix="1">
      <alignment horizontal="right" vertical="top" wrapText="1"/>
      <protection/>
    </xf>
    <xf numFmtId="0" fontId="37" fillId="0" borderId="0" xfId="41" applyFont="1" applyBorder="1" applyAlignment="1" applyProtection="1">
      <alignment horizontal="justify" vertical="top" wrapText="1"/>
      <protection/>
    </xf>
    <xf numFmtId="0" fontId="37" fillId="0" borderId="0" xfId="41" applyFont="1" applyBorder="1" applyAlignment="1" applyProtection="1">
      <alignment horizontal="right"/>
      <protection/>
    </xf>
    <xf numFmtId="0" fontId="37" fillId="0" borderId="0" xfId="41" applyFont="1" applyBorder="1" applyAlignment="1" applyProtection="1">
      <alignment/>
      <protection/>
    </xf>
    <xf numFmtId="0" fontId="40" fillId="0" borderId="0" xfId="41" applyFont="1" applyBorder="1" applyAlignment="1" applyProtection="1">
      <alignment horizontal="right"/>
      <protection/>
    </xf>
    <xf numFmtId="0" fontId="37" fillId="0" borderId="0" xfId="41" applyFont="1" applyFill="1" applyBorder="1" applyAlignment="1" applyProtection="1" quotePrefix="1">
      <alignment horizontal="right" vertical="top" wrapText="1"/>
      <protection/>
    </xf>
    <xf numFmtId="0" fontId="37" fillId="0" borderId="0" xfId="41" applyFont="1" applyFill="1" applyBorder="1" applyAlignment="1" applyProtection="1">
      <alignment horizontal="justify" vertical="top" wrapText="1"/>
      <protection/>
    </xf>
    <xf numFmtId="0" fontId="37" fillId="0" borderId="0" xfId="41" applyFont="1" applyBorder="1" applyAlignment="1" applyProtection="1">
      <alignment vertical="top" wrapText="1"/>
      <protection/>
    </xf>
    <xf numFmtId="0" fontId="37" fillId="0" borderId="0" xfId="41" applyFont="1" applyBorder="1" applyAlignment="1" applyProtection="1" quotePrefix="1">
      <alignment horizontal="justify" vertical="top" wrapText="1"/>
      <protection/>
    </xf>
    <xf numFmtId="0" fontId="37" fillId="0" borderId="0" xfId="42" applyFont="1" applyBorder="1" applyAlignment="1" applyProtection="1">
      <alignment/>
      <protection/>
    </xf>
    <xf numFmtId="0" fontId="37" fillId="0" borderId="0" xfId="51" applyFont="1" applyBorder="1" applyAlignment="1" applyProtection="1" quotePrefix="1">
      <alignment vertical="top"/>
      <protection/>
    </xf>
    <xf numFmtId="0" fontId="37" fillId="0" borderId="0" xfId="0" applyFont="1" applyBorder="1" applyAlignment="1" applyProtection="1">
      <alignment horizontal="left"/>
      <protection/>
    </xf>
    <xf numFmtId="0" fontId="40" fillId="0" borderId="0" xfId="0" applyFont="1" applyBorder="1" applyAlignment="1" applyProtection="1">
      <alignment horizontal="right"/>
      <protection/>
    </xf>
    <xf numFmtId="0" fontId="0" fillId="0" borderId="0" xfId="0" applyAlignment="1" applyProtection="1">
      <alignment horizontal="left"/>
      <protection/>
    </xf>
    <xf numFmtId="0" fontId="37" fillId="0" borderId="0" xfId="42" applyFont="1" applyBorder="1" applyAlignment="1" applyProtection="1">
      <alignment horizontal="right"/>
      <protection/>
    </xf>
    <xf numFmtId="0" fontId="37" fillId="0" borderId="10" xfId="42" applyFont="1" applyBorder="1" applyAlignment="1" applyProtection="1">
      <alignment vertical="top" wrapText="1"/>
      <protection/>
    </xf>
    <xf numFmtId="0" fontId="32" fillId="0" borderId="10" xfId="56" applyBorder="1" applyAlignment="1" applyProtection="1">
      <alignment horizontal="justify" vertical="top" wrapText="1"/>
      <protection/>
    </xf>
    <xf numFmtId="0" fontId="37" fillId="0" borderId="10" xfId="42" applyFont="1" applyBorder="1" applyAlignment="1" applyProtection="1">
      <alignment horizontal="right"/>
      <protection/>
    </xf>
    <xf numFmtId="0" fontId="37" fillId="0" borderId="10" xfId="42" applyFont="1" applyBorder="1" applyAlignment="1" applyProtection="1">
      <alignment/>
      <protection/>
    </xf>
    <xf numFmtId="0" fontId="32" fillId="0" borderId="0" xfId="56" applyAlignment="1" applyProtection="1" quotePrefix="1">
      <alignment horizontal="justify" vertical="top" wrapText="1"/>
      <protection/>
    </xf>
    <xf numFmtId="0" fontId="37" fillId="0" borderId="0" xfId="0" applyFont="1" applyBorder="1" applyAlignment="1" applyProtection="1">
      <alignment horizontal="right" vertical="top"/>
      <protection/>
    </xf>
    <xf numFmtId="0" fontId="37" fillId="0" borderId="0" xfId="48" applyNumberFormat="1" applyFont="1" applyBorder="1" applyAlignment="1" applyProtection="1">
      <alignment vertical="top" wrapText="1"/>
      <protection/>
    </xf>
    <xf numFmtId="0" fontId="37" fillId="0" borderId="0" xfId="48" applyNumberFormat="1" applyFont="1" applyBorder="1" applyAlignment="1" applyProtection="1">
      <alignment horizontal="justify" vertical="top" wrapText="1"/>
      <protection/>
    </xf>
    <xf numFmtId="0" fontId="37" fillId="0" borderId="0" xfId="48" applyNumberFormat="1" applyFont="1" applyBorder="1" applyAlignment="1" applyProtection="1">
      <alignment horizontal="right" wrapText="1"/>
      <protection/>
    </xf>
    <xf numFmtId="0" fontId="37" fillId="0" borderId="0" xfId="48" applyNumberFormat="1" applyFont="1" applyBorder="1" applyAlignment="1" applyProtection="1">
      <alignment/>
      <protection/>
    </xf>
    <xf numFmtId="0" fontId="37" fillId="0" borderId="0" xfId="48" applyNumberFormat="1" applyFont="1" applyBorder="1" applyAlignment="1" applyProtection="1" quotePrefix="1">
      <alignment horizontal="justify" vertical="top" wrapText="1"/>
      <protection/>
    </xf>
    <xf numFmtId="0" fontId="37" fillId="0" borderId="0" xfId="48" applyNumberFormat="1" applyFont="1" applyFill="1" applyBorder="1" applyAlignment="1" applyProtection="1">
      <alignment/>
      <protection/>
    </xf>
    <xf numFmtId="0" fontId="37" fillId="0" borderId="0" xfId="0" applyFont="1" applyFill="1" applyBorder="1" applyAlignment="1" applyProtection="1">
      <alignment vertical="top"/>
      <protection/>
    </xf>
    <xf numFmtId="0" fontId="37" fillId="0" borderId="0" xfId="0" applyFont="1" applyFill="1" applyBorder="1" applyAlignment="1" applyProtection="1">
      <alignment horizontal="justify" vertical="top" wrapText="1"/>
      <protection/>
    </xf>
    <xf numFmtId="0" fontId="37" fillId="0" borderId="0" xfId="0" applyFont="1" applyFill="1" applyBorder="1" applyAlignment="1" applyProtection="1">
      <alignment horizontal="right"/>
      <protection/>
    </xf>
    <xf numFmtId="0" fontId="37" fillId="0" borderId="0" xfId="0" applyFont="1" applyFill="1" applyBorder="1" applyAlignment="1" applyProtection="1">
      <alignment/>
      <protection/>
    </xf>
    <xf numFmtId="0" fontId="37" fillId="0" borderId="10" xfId="0" applyFont="1" applyBorder="1" applyAlignment="1" applyProtection="1">
      <alignment vertical="top"/>
      <protection/>
    </xf>
    <xf numFmtId="0" fontId="37" fillId="0" borderId="10" xfId="0" applyFont="1" applyFill="1" applyBorder="1" applyAlignment="1" applyProtection="1">
      <alignment horizontal="justify" vertical="top" wrapText="1"/>
      <protection/>
    </xf>
    <xf numFmtId="0" fontId="37" fillId="0" borderId="10" xfId="0" applyFont="1" applyFill="1" applyBorder="1" applyAlignment="1" applyProtection="1">
      <alignment horizontal="right"/>
      <protection/>
    </xf>
    <xf numFmtId="0" fontId="37" fillId="0" borderId="10" xfId="0" applyFont="1" applyFill="1" applyBorder="1" applyAlignment="1" applyProtection="1">
      <alignment/>
      <protection/>
    </xf>
    <xf numFmtId="0" fontId="37" fillId="0" borderId="0" xfId="0" applyFont="1" applyBorder="1" applyAlignment="1" applyProtection="1" quotePrefix="1">
      <alignment vertical="top"/>
      <protection/>
    </xf>
    <xf numFmtId="0" fontId="37" fillId="0" borderId="0" xfId="0" applyNumberFormat="1" applyFont="1" applyFill="1" applyBorder="1" applyAlignment="1" applyProtection="1">
      <alignment horizontal="justify" vertical="top" wrapText="1"/>
      <protection/>
    </xf>
    <xf numFmtId="0" fontId="37" fillId="0" borderId="0" xfId="0" applyFont="1" applyBorder="1" applyAlignment="1" applyProtection="1">
      <alignment/>
      <protection/>
    </xf>
    <xf numFmtId="0" fontId="37" fillId="0" borderId="0" xfId="42" applyFont="1" applyBorder="1" applyAlignment="1" applyProtection="1">
      <alignment horizontal="justify" vertical="top" wrapText="1"/>
      <protection/>
    </xf>
    <xf numFmtId="0" fontId="32" fillId="0" borderId="0" xfId="56" applyAlignment="1" applyProtection="1">
      <alignment horizontal="right" wrapText="1"/>
      <protection/>
    </xf>
    <xf numFmtId="16" fontId="32" fillId="0" borderId="0" xfId="56" applyNumberFormat="1" applyAlignment="1" applyProtection="1" quotePrefix="1">
      <alignment vertical="top" wrapText="1"/>
      <protection/>
    </xf>
    <xf numFmtId="0" fontId="32" fillId="0" borderId="0" xfId="56" applyAlignment="1" applyProtection="1" quotePrefix="1">
      <alignment vertical="top" wrapText="1"/>
      <protection/>
    </xf>
    <xf numFmtId="0" fontId="32" fillId="0" borderId="10" xfId="56" applyBorder="1" applyAlignment="1" applyProtection="1">
      <alignment horizontal="right" vertical="justify" wrapText="1"/>
      <protection/>
    </xf>
    <xf numFmtId="0" fontId="32" fillId="0" borderId="10" xfId="56" applyBorder="1" applyAlignment="1" applyProtection="1">
      <alignment vertical="justify" wrapText="1"/>
      <protection/>
    </xf>
    <xf numFmtId="0" fontId="40" fillId="0" borderId="0" xfId="42" applyFont="1" applyBorder="1" applyAlignment="1" applyProtection="1">
      <alignment horizontal="justify" vertical="top" wrapText="1"/>
      <protection/>
    </xf>
    <xf numFmtId="0" fontId="37" fillId="0" borderId="0" xfId="42" applyFont="1" applyBorder="1" applyAlignment="1" applyProtection="1">
      <alignment horizontal="left"/>
      <protection/>
    </xf>
    <xf numFmtId="0" fontId="37" fillId="0" borderId="10" xfId="42" applyFont="1" applyBorder="1" applyAlignment="1" applyProtection="1">
      <alignment horizontal="justify" vertical="top" wrapText="1"/>
      <protection/>
    </xf>
    <xf numFmtId="0" fontId="37" fillId="0" borderId="10" xfId="42" applyFont="1" applyBorder="1" applyAlignment="1" applyProtection="1">
      <alignment horizontal="left"/>
      <protection/>
    </xf>
    <xf numFmtId="49" fontId="38" fillId="0" borderId="15" xfId="42" applyNumberFormat="1" applyFont="1" applyBorder="1" applyAlignment="1" applyProtection="1">
      <alignment vertical="top"/>
      <protection/>
    </xf>
    <xf numFmtId="49" fontId="36" fillId="0" borderId="15" xfId="42" applyNumberFormat="1" applyFont="1" applyBorder="1" applyAlignment="1" applyProtection="1">
      <alignment horizontal="justify" vertical="top"/>
      <protection/>
    </xf>
    <xf numFmtId="49" fontId="36" fillId="0" borderId="15" xfId="42" applyNumberFormat="1" applyFont="1" applyBorder="1" applyAlignment="1" applyProtection="1">
      <alignment horizontal="right"/>
      <protection/>
    </xf>
    <xf numFmtId="4" fontId="38" fillId="0" borderId="15" xfId="42" applyNumberFormat="1" applyFont="1" applyBorder="1" applyAlignment="1" applyProtection="1">
      <alignment horizontal="right"/>
      <protection/>
    </xf>
    <xf numFmtId="0" fontId="42" fillId="0" borderId="0" xfId="0" applyFont="1" applyAlignment="1" applyProtection="1">
      <alignment vertical="top"/>
      <protection/>
    </xf>
    <xf numFmtId="0" fontId="42" fillId="0" borderId="0" xfId="0" applyFont="1" applyAlignment="1" applyProtection="1">
      <alignment horizontal="justify" vertical="top" wrapText="1"/>
      <protection/>
    </xf>
    <xf numFmtId="0" fontId="42" fillId="0" borderId="0" xfId="0" applyFont="1" applyAlignment="1" applyProtection="1">
      <alignment horizontal="right"/>
      <protection/>
    </xf>
    <xf numFmtId="0" fontId="42" fillId="0" borderId="0" xfId="0" applyFont="1" applyAlignment="1" applyProtection="1">
      <alignment/>
      <protection/>
    </xf>
    <xf numFmtId="0" fontId="38" fillId="0" borderId="0" xfId="0" applyFont="1" applyBorder="1" applyAlignment="1" applyProtection="1">
      <alignment vertical="top"/>
      <protection/>
    </xf>
    <xf numFmtId="0" fontId="36" fillId="0" borderId="0" xfId="0" applyNumberFormat="1" applyFont="1" applyFill="1" applyBorder="1" applyAlignment="1" applyProtection="1">
      <alignment horizontal="justify" vertical="top" wrapText="1"/>
      <protection/>
    </xf>
    <xf numFmtId="0" fontId="38" fillId="0" borderId="0" xfId="0" applyFont="1" applyBorder="1" applyAlignment="1" applyProtection="1">
      <alignment horizontal="right"/>
      <protection/>
    </xf>
    <xf numFmtId="0" fontId="38" fillId="0" borderId="0" xfId="0" applyFont="1" applyBorder="1" applyAlignment="1" applyProtection="1">
      <alignment/>
      <protection/>
    </xf>
    <xf numFmtId="0" fontId="37" fillId="0" borderId="0" xfId="0" applyFont="1" applyBorder="1" applyAlignment="1" applyProtection="1" quotePrefix="1">
      <alignment horizontal="right" vertical="top"/>
      <protection/>
    </xf>
    <xf numFmtId="0" fontId="37" fillId="0" borderId="0" xfId="51" applyFont="1" applyBorder="1" applyAlignment="1" applyProtection="1">
      <alignment horizontal="justify" vertical="top" wrapText="1"/>
      <protection/>
    </xf>
    <xf numFmtId="0" fontId="37" fillId="0" borderId="0" xfId="51" applyFont="1" applyBorder="1" applyAlignment="1" applyProtection="1">
      <alignment horizontal="right"/>
      <protection/>
    </xf>
    <xf numFmtId="0" fontId="37" fillId="0" borderId="0" xfId="51" applyFont="1" applyBorder="1" applyAlignment="1" applyProtection="1">
      <alignment/>
      <protection/>
    </xf>
    <xf numFmtId="0" fontId="45" fillId="0" borderId="0" xfId="0" applyFont="1" applyBorder="1" applyAlignment="1" applyProtection="1" quotePrefix="1">
      <alignment vertical="top"/>
      <protection/>
    </xf>
    <xf numFmtId="0" fontId="45" fillId="0" borderId="0" xfId="0" applyNumberFormat="1" applyFont="1" applyFill="1" applyBorder="1" applyAlignment="1" applyProtection="1">
      <alignment horizontal="justify" vertical="top" wrapText="1"/>
      <protection/>
    </xf>
    <xf numFmtId="0" fontId="45" fillId="0" borderId="0" xfId="0" applyFont="1" applyBorder="1" applyAlignment="1" applyProtection="1">
      <alignment horizontal="right"/>
      <protection/>
    </xf>
    <xf numFmtId="0" fontId="45" fillId="0" borderId="0" xfId="0" applyFont="1" applyBorder="1" applyAlignment="1" applyProtection="1">
      <alignment/>
      <protection/>
    </xf>
    <xf numFmtId="1" fontId="46" fillId="0" borderId="17" xfId="46" applyNumberFormat="1" applyFont="1" applyBorder="1" applyAlignment="1" applyProtection="1">
      <alignment horizontal="center" vertical="top"/>
      <protection/>
    </xf>
    <xf numFmtId="1" fontId="0" fillId="0" borderId="0" xfId="46" applyNumberFormat="1" applyFont="1" applyAlignment="1" applyProtection="1">
      <alignment horizontal="center" vertical="top"/>
      <protection/>
    </xf>
    <xf numFmtId="0" fontId="0" fillId="0" borderId="0" xfId="0" applyFont="1" applyAlignment="1" applyProtection="1">
      <alignment vertical="top"/>
      <protection/>
    </xf>
    <xf numFmtId="0" fontId="0" fillId="0" borderId="0" xfId="46" applyNumberFormat="1" applyFont="1" applyAlignment="1" applyProtection="1">
      <alignment horizontal="center"/>
      <protection/>
    </xf>
    <xf numFmtId="0" fontId="0" fillId="0" borderId="0" xfId="46" applyFont="1" applyAlignment="1" applyProtection="1">
      <alignment horizontal="center"/>
      <protection/>
    </xf>
    <xf numFmtId="1" fontId="74" fillId="0" borderId="0" xfId="46" applyNumberFormat="1" applyFont="1" applyAlignment="1" applyProtection="1">
      <alignment horizontal="center" vertical="top"/>
      <protection/>
    </xf>
    <xf numFmtId="0" fontId="74" fillId="0" borderId="0" xfId="0" applyFont="1" applyAlignment="1" applyProtection="1">
      <alignment vertical="top"/>
      <protection/>
    </xf>
    <xf numFmtId="1" fontId="1" fillId="0" borderId="0" xfId="46" applyNumberFormat="1" applyFont="1" applyAlignment="1" applyProtection="1">
      <alignment horizontal="center" vertical="top"/>
      <protection/>
    </xf>
    <xf numFmtId="0" fontId="0" fillId="0" borderId="0" xfId="0" applyFont="1" applyFill="1" applyAlignment="1" applyProtection="1">
      <alignment vertical="top"/>
      <protection/>
    </xf>
    <xf numFmtId="1" fontId="0" fillId="0" borderId="13" xfId="46" applyNumberFormat="1" applyFont="1" applyBorder="1" applyAlignment="1" applyProtection="1">
      <alignment horizontal="center" vertical="top"/>
      <protection/>
    </xf>
    <xf numFmtId="0" fontId="1" fillId="0" borderId="13" xfId="46" applyFont="1" applyBorder="1" applyAlignment="1" applyProtection="1">
      <alignment horizontal="left" vertical="top" wrapText="1"/>
      <protection/>
    </xf>
    <xf numFmtId="0" fontId="0" fillId="0" borderId="13" xfId="46" applyNumberFormat="1" applyFont="1" applyBorder="1" applyAlignment="1" applyProtection="1">
      <alignment horizontal="center"/>
      <protection/>
    </xf>
    <xf numFmtId="0" fontId="0" fillId="0" borderId="13" xfId="46" applyFont="1" applyBorder="1" applyAlignment="1" applyProtection="1">
      <alignment horizontal="center"/>
      <protection/>
    </xf>
    <xf numFmtId="0" fontId="1" fillId="0" borderId="0" xfId="46" applyFont="1" applyAlignment="1" applyProtection="1">
      <alignment horizontal="left" vertical="top" wrapText="1"/>
      <protection/>
    </xf>
    <xf numFmtId="1" fontId="0" fillId="0" borderId="0" xfId="46" applyNumberFormat="1" applyFont="1" applyAlignment="1" applyProtection="1">
      <alignment horizontal="center" vertical="top"/>
      <protection/>
    </xf>
    <xf numFmtId="0" fontId="0" fillId="0" borderId="0" xfId="46" applyFont="1" applyAlignment="1" applyProtection="1">
      <alignment horizontal="left" vertical="top" wrapText="1"/>
      <protection/>
    </xf>
    <xf numFmtId="1" fontId="4" fillId="0" borderId="0" xfId="46" applyNumberFormat="1" applyFont="1" applyFill="1" applyBorder="1" applyAlignment="1" applyProtection="1">
      <alignment horizontal="center" vertical="top"/>
      <protection/>
    </xf>
    <xf numFmtId="0" fontId="0" fillId="0" borderId="0" xfId="46" applyFont="1" applyFill="1" applyBorder="1" applyAlignment="1" applyProtection="1">
      <alignment horizontal="left" vertical="top" wrapText="1"/>
      <protection/>
    </xf>
    <xf numFmtId="0" fontId="5" fillId="0" borderId="0" xfId="46" applyNumberFormat="1" applyFont="1" applyFill="1" applyBorder="1" applyAlignment="1" applyProtection="1">
      <alignment horizontal="center"/>
      <protection/>
    </xf>
    <xf numFmtId="0" fontId="5" fillId="0" borderId="0" xfId="46" applyFont="1" applyFill="1" applyBorder="1" applyAlignment="1" applyProtection="1">
      <alignment horizontal="center"/>
      <protection/>
    </xf>
    <xf numFmtId="1" fontId="4" fillId="0" borderId="0" xfId="46" applyNumberFormat="1" applyFont="1" applyFill="1" applyBorder="1" applyAlignment="1" applyProtection="1">
      <alignment horizontal="center" vertical="top"/>
      <protection/>
    </xf>
    <xf numFmtId="0" fontId="0" fillId="0" borderId="0" xfId="46" applyFont="1" applyFill="1" applyBorder="1" applyAlignment="1" applyProtection="1">
      <alignment vertical="top" wrapText="1"/>
      <protection/>
    </xf>
    <xf numFmtId="0" fontId="4" fillId="0" borderId="0" xfId="46" applyNumberFormat="1" applyFont="1" applyFill="1" applyBorder="1" applyAlignment="1" applyProtection="1">
      <alignment horizontal="center"/>
      <protection/>
    </xf>
    <xf numFmtId="0" fontId="4" fillId="0" borderId="0" xfId="46" applyFont="1" applyFill="1" applyBorder="1" applyAlignment="1" applyProtection="1">
      <alignment horizontal="center"/>
      <protection/>
    </xf>
    <xf numFmtId="0" fontId="0" fillId="0" borderId="0" xfId="46" applyFont="1" applyBorder="1" applyAlignment="1" applyProtection="1">
      <alignment horizontal="left" vertical="top" wrapText="1"/>
      <protection/>
    </xf>
    <xf numFmtId="0" fontId="0" fillId="0" borderId="0" xfId="46" applyNumberFormat="1" applyFont="1" applyBorder="1" applyAlignment="1" applyProtection="1">
      <alignment horizontal="center"/>
      <protection/>
    </xf>
    <xf numFmtId="0" fontId="0" fillId="0" borderId="0" xfId="46" applyFont="1" applyBorder="1" applyAlignment="1" applyProtection="1">
      <alignment horizontal="center"/>
      <protection/>
    </xf>
    <xf numFmtId="1" fontId="0" fillId="0" borderId="0" xfId="45" applyNumberFormat="1" applyFont="1" applyAlignment="1" applyProtection="1">
      <alignment horizontal="center" vertical="top"/>
      <protection/>
    </xf>
    <xf numFmtId="0" fontId="0" fillId="0" borderId="0" xfId="45" applyFont="1" applyAlignment="1" applyProtection="1">
      <alignment horizontal="left" vertical="top" wrapText="1"/>
      <protection/>
    </xf>
    <xf numFmtId="0" fontId="0" fillId="0" borderId="0" xfId="45" applyNumberFormat="1" applyFont="1" applyAlignment="1" applyProtection="1">
      <alignment horizontal="center"/>
      <protection/>
    </xf>
    <xf numFmtId="0" fontId="0" fillId="0" borderId="0" xfId="45" applyFont="1" applyAlignment="1" applyProtection="1">
      <alignment horizontal="center"/>
      <protection/>
    </xf>
    <xf numFmtId="0" fontId="0" fillId="0" borderId="0" xfId="46" applyNumberFormat="1" applyFont="1" applyFill="1" applyBorder="1" applyAlignment="1" applyProtection="1">
      <alignment horizontal="center"/>
      <protection/>
    </xf>
    <xf numFmtId="1" fontId="0" fillId="0" borderId="0" xfId="46" applyNumberFormat="1" applyFont="1" applyAlignment="1" applyProtection="1">
      <alignment horizontal="center" vertical="top"/>
      <protection/>
    </xf>
    <xf numFmtId="0" fontId="0" fillId="0" borderId="0" xfId="46" applyNumberFormat="1" applyFont="1" applyAlignment="1" applyProtection="1">
      <alignment horizontal="center"/>
      <protection/>
    </xf>
    <xf numFmtId="0" fontId="0" fillId="0" borderId="0" xfId="46" applyFont="1" applyAlignment="1" applyProtection="1">
      <alignment horizontal="center"/>
      <protection/>
    </xf>
    <xf numFmtId="1" fontId="0" fillId="0" borderId="0" xfId="46" applyNumberFormat="1" applyFont="1" applyBorder="1" applyAlignment="1" applyProtection="1">
      <alignment horizontal="center" vertical="top"/>
      <protection/>
    </xf>
    <xf numFmtId="0" fontId="4" fillId="0" borderId="0" xfId="0" applyNumberFormat="1" applyFont="1" applyAlignment="1" applyProtection="1">
      <alignment horizontal="center"/>
      <protection/>
    </xf>
    <xf numFmtId="0" fontId="4" fillId="0" borderId="0" xfId="0" applyFont="1" applyAlignment="1" applyProtection="1">
      <alignment wrapText="1"/>
      <protection/>
    </xf>
    <xf numFmtId="1" fontId="0" fillId="0" borderId="0" xfId="0" applyNumberFormat="1" applyFont="1" applyAlignment="1" applyProtection="1">
      <alignment horizontal="center" vertical="top"/>
      <protection/>
    </xf>
    <xf numFmtId="0" fontId="0" fillId="0" borderId="0" xfId="0" applyFont="1" applyFill="1" applyAlignment="1" applyProtection="1">
      <alignment vertical="top" wrapText="1"/>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protection/>
    </xf>
    <xf numFmtId="1" fontId="0" fillId="0" borderId="0" xfId="0" applyNumberFormat="1" applyFont="1" applyAlignment="1" applyProtection="1">
      <alignment horizontal="center" vertical="top"/>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protection/>
    </xf>
    <xf numFmtId="1" fontId="48" fillId="0" borderId="0" xfId="0" applyNumberFormat="1" applyFont="1" applyAlignment="1" applyProtection="1">
      <alignment horizontal="center" vertical="top"/>
      <protection/>
    </xf>
    <xf numFmtId="49" fontId="0" fillId="0" borderId="0" xfId="0" applyNumberFormat="1"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0" xfId="0" applyFont="1" applyAlignment="1" applyProtection="1">
      <alignment horizontal="left" vertical="top"/>
      <protection/>
    </xf>
    <xf numFmtId="1" fontId="0" fillId="0" borderId="13" xfId="0" applyNumberFormat="1" applyFont="1" applyBorder="1" applyAlignment="1" applyProtection="1">
      <alignment horizontal="center" vertical="top"/>
      <protection/>
    </xf>
    <xf numFmtId="0" fontId="1" fillId="0" borderId="13" xfId="0" applyFont="1" applyBorder="1" applyAlignment="1" applyProtection="1">
      <alignment horizontal="left" vertical="top" wrapText="1"/>
      <protection/>
    </xf>
    <xf numFmtId="0" fontId="0" fillId="0" borderId="13" xfId="0" applyNumberFormat="1" applyFont="1" applyBorder="1" applyAlignment="1" applyProtection="1">
      <alignment horizontal="center"/>
      <protection/>
    </xf>
    <xf numFmtId="0" fontId="0" fillId="0" borderId="13" xfId="0" applyFont="1" applyBorder="1" applyAlignment="1" applyProtection="1">
      <alignment horizontal="center"/>
      <protection/>
    </xf>
    <xf numFmtId="0" fontId="1" fillId="0" borderId="0" xfId="0" applyFont="1" applyAlignment="1" applyProtection="1">
      <alignment horizontal="center" vertical="top"/>
      <protection/>
    </xf>
    <xf numFmtId="0" fontId="1" fillId="0" borderId="0" xfId="0" applyFont="1" applyAlignment="1" applyProtection="1">
      <alignment horizontal="justify" vertical="top" wrapText="1"/>
      <protection/>
    </xf>
    <xf numFmtId="0" fontId="1" fillId="0" borderId="0" xfId="0" applyNumberFormat="1" applyFont="1" applyAlignment="1" applyProtection="1">
      <alignment horizontal="center"/>
      <protection/>
    </xf>
    <xf numFmtId="0" fontId="1" fillId="0" borderId="0" xfId="0" applyFont="1" applyAlignment="1" applyProtection="1">
      <alignment horizontal="center"/>
      <protection/>
    </xf>
    <xf numFmtId="49" fontId="0" fillId="0" borderId="0" xfId="44" applyNumberFormat="1" applyFont="1" applyFill="1" applyAlignment="1" applyProtection="1">
      <alignment horizontal="center" vertical="top"/>
      <protection/>
    </xf>
    <xf numFmtId="0" fontId="0" fillId="0" borderId="0" xfId="69" applyNumberFormat="1" applyFont="1" applyFill="1" applyAlignment="1" applyProtection="1">
      <alignment horizontal="center"/>
      <protection/>
    </xf>
    <xf numFmtId="192" fontId="0" fillId="0" borderId="0" xfId="69" applyNumberFormat="1" applyFont="1" applyFill="1" applyAlignment="1" applyProtection="1">
      <alignment horizontal="center"/>
      <protection/>
    </xf>
    <xf numFmtId="0" fontId="0" fillId="0" borderId="0" xfId="0" applyFont="1" applyFill="1" applyAlignment="1" applyProtection="1" quotePrefix="1">
      <alignment vertical="top" wrapText="1"/>
      <protection/>
    </xf>
    <xf numFmtId="0" fontId="1" fillId="0" borderId="0" xfId="0" applyFont="1" applyFill="1" applyAlignment="1" applyProtection="1">
      <alignment vertical="top" wrapText="1"/>
      <protection/>
    </xf>
    <xf numFmtId="0" fontId="0" fillId="0" borderId="0" xfId="0" applyFont="1" applyFill="1" applyAlignment="1" applyProtection="1" quotePrefix="1">
      <alignment horizontal="left" vertical="top" wrapText="1"/>
      <protection/>
    </xf>
    <xf numFmtId="0" fontId="49" fillId="0" borderId="0" xfId="0" applyFont="1" applyFill="1" applyAlignment="1" applyProtection="1" quotePrefix="1">
      <alignment horizontal="left" vertical="top" wrapText="1"/>
      <protection/>
    </xf>
    <xf numFmtId="0" fontId="0" fillId="0" borderId="0" xfId="44" applyNumberFormat="1" applyFont="1" applyFill="1" applyAlignment="1" applyProtection="1">
      <alignment horizontal="center"/>
      <protection/>
    </xf>
    <xf numFmtId="2" fontId="0" fillId="0" borderId="0" xfId="44" applyNumberFormat="1" applyFont="1" applyFill="1" applyAlignment="1" applyProtection="1">
      <alignment horizontal="right"/>
      <protection/>
    </xf>
    <xf numFmtId="0" fontId="1" fillId="0" borderId="0" xfId="0" applyFont="1" applyFill="1" applyAlignment="1" applyProtection="1" quotePrefix="1">
      <alignment horizontal="left" vertical="top" wrapText="1"/>
      <protection/>
    </xf>
    <xf numFmtId="0" fontId="0" fillId="0" borderId="0" xfId="0" applyFont="1" applyFill="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Font="1" applyFill="1" applyAlignment="1" applyProtection="1">
      <alignment horizontal="center" wrapText="1"/>
      <protection/>
    </xf>
    <xf numFmtId="49" fontId="0" fillId="0" borderId="0" xfId="44" applyNumberFormat="1" applyFont="1" applyFill="1" applyAlignment="1" applyProtection="1">
      <alignment vertical="top" wrapText="1"/>
      <protection/>
    </xf>
    <xf numFmtId="192" fontId="0" fillId="0" borderId="0" xfId="69" applyNumberFormat="1" applyFont="1" applyFill="1" applyBorder="1" applyAlignment="1" applyProtection="1">
      <alignment horizontal="center"/>
      <protection/>
    </xf>
    <xf numFmtId="49" fontId="0" fillId="0" borderId="0" xfId="44" applyNumberFormat="1" applyFont="1" applyFill="1" applyBorder="1" applyAlignment="1" applyProtection="1">
      <alignment horizontal="center" vertical="top"/>
      <protection/>
    </xf>
    <xf numFmtId="49" fontId="0" fillId="0" borderId="0" xfId="44" applyNumberFormat="1" applyFont="1" applyFill="1" applyBorder="1" applyAlignment="1" applyProtection="1">
      <alignment vertical="top" wrapText="1"/>
      <protection/>
    </xf>
    <xf numFmtId="0" fontId="0" fillId="0" borderId="0" xfId="69" applyNumberFormat="1" applyFont="1" applyFill="1" applyBorder="1" applyAlignment="1" applyProtection="1">
      <alignment horizontal="center"/>
      <protection/>
    </xf>
    <xf numFmtId="49" fontId="0" fillId="0" borderId="10" xfId="44" applyNumberFormat="1" applyFont="1" applyFill="1" applyBorder="1" applyAlignment="1" applyProtection="1">
      <alignment horizontal="center" vertical="top"/>
      <protection/>
    </xf>
    <xf numFmtId="49" fontId="0" fillId="0" borderId="10" xfId="44" applyNumberFormat="1" applyFont="1" applyFill="1" applyBorder="1" applyAlignment="1" applyProtection="1">
      <alignment vertical="top" wrapText="1"/>
      <protection/>
    </xf>
    <xf numFmtId="0" fontId="0" fillId="0" borderId="10" xfId="69" applyNumberFormat="1" applyFont="1" applyFill="1" applyBorder="1" applyAlignment="1" applyProtection="1">
      <alignment horizontal="center"/>
      <protection/>
    </xf>
    <xf numFmtId="192" fontId="0" fillId="0" borderId="10" xfId="69" applyNumberFormat="1" applyFont="1" applyFill="1" applyBorder="1" applyAlignment="1" applyProtection="1">
      <alignment horizontal="center"/>
      <protection/>
    </xf>
    <xf numFmtId="49" fontId="0" fillId="0" borderId="13" xfId="44" applyNumberFormat="1" applyFont="1" applyFill="1" applyBorder="1" applyAlignment="1" applyProtection="1">
      <alignment horizontal="center" vertical="top"/>
      <protection/>
    </xf>
    <xf numFmtId="49" fontId="1" fillId="0" borderId="13" xfId="44" applyNumberFormat="1" applyFont="1" applyFill="1" applyBorder="1" applyAlignment="1" applyProtection="1">
      <alignment vertical="top" wrapText="1"/>
      <protection/>
    </xf>
    <xf numFmtId="0" fontId="0" fillId="0" borderId="13" xfId="69" applyNumberFormat="1" applyFont="1" applyFill="1" applyBorder="1" applyAlignment="1" applyProtection="1">
      <alignment horizontal="center"/>
      <protection/>
    </xf>
    <xf numFmtId="192" fontId="0" fillId="0" borderId="13" xfId="69" applyNumberFormat="1" applyFont="1" applyFill="1" applyBorder="1" applyAlignment="1" applyProtection="1">
      <alignment horizontal="center"/>
      <protection/>
    </xf>
    <xf numFmtId="0" fontId="0" fillId="0" borderId="0" xfId="0" applyFont="1" applyAlignment="1" applyProtection="1">
      <alignment horizontal="center" vertical="center" wrapText="1"/>
      <protection/>
    </xf>
    <xf numFmtId="0" fontId="1" fillId="0" borderId="0" xfId="0" applyFont="1" applyAlignment="1" applyProtection="1">
      <alignment vertical="top" wrapText="1"/>
      <protection/>
    </xf>
    <xf numFmtId="0" fontId="4" fillId="0" borderId="0" xfId="0" applyNumberFormat="1" applyFont="1" applyAlignment="1" applyProtection="1">
      <alignment horizontal="center"/>
      <protection/>
    </xf>
    <xf numFmtId="0" fontId="1" fillId="0" borderId="0" xfId="0" applyFont="1" applyAlignment="1" applyProtection="1">
      <alignment horizontal="center" vertical="center" wrapText="1"/>
      <protection/>
    </xf>
    <xf numFmtId="0" fontId="50" fillId="0" borderId="0" xfId="0" applyFont="1" applyAlignment="1" applyProtection="1">
      <alignment horizontal="center" vertical="center" wrapText="1"/>
      <protection/>
    </xf>
    <xf numFmtId="0" fontId="0" fillId="0" borderId="0" xfId="0" applyFont="1" applyAlignment="1" applyProtection="1">
      <alignment vertical="top" wrapText="1"/>
      <protection/>
    </xf>
    <xf numFmtId="0" fontId="50" fillId="0" borderId="0" xfId="0" applyFont="1" applyBorder="1" applyAlignment="1" applyProtection="1">
      <alignment horizontal="center" vertical="center" wrapText="1"/>
      <protection/>
    </xf>
    <xf numFmtId="0" fontId="1" fillId="0" borderId="0" xfId="0" applyFont="1" applyAlignment="1" applyProtection="1">
      <alignment/>
      <protection/>
    </xf>
    <xf numFmtId="0" fontId="0" fillId="0" borderId="0" xfId="0" applyFont="1" applyAlignment="1" applyProtection="1">
      <alignment wrapText="1"/>
      <protection/>
    </xf>
    <xf numFmtId="0" fontId="50" fillId="0" borderId="0" xfId="0" applyFont="1" applyAlignment="1" applyProtection="1">
      <alignment horizontal="center"/>
      <protection/>
    </xf>
    <xf numFmtId="3" fontId="1" fillId="0" borderId="0" xfId="0" applyNumberFormat="1" applyFont="1" applyAlignment="1" applyProtection="1">
      <alignment horizontal="center" vertical="center" wrapText="1"/>
      <protection/>
    </xf>
    <xf numFmtId="0" fontId="49" fillId="0" borderId="0" xfId="0" applyFont="1" applyAlignment="1" applyProtection="1">
      <alignment vertical="top" wrapText="1"/>
      <protection/>
    </xf>
    <xf numFmtId="0" fontId="0" fillId="0" borderId="0" xfId="0" applyFont="1" applyAlignment="1" applyProtection="1" quotePrefix="1">
      <alignment vertical="top" wrapText="1"/>
      <protection/>
    </xf>
    <xf numFmtId="0" fontId="1" fillId="0" borderId="0" xfId="0" applyFont="1" applyAlignment="1" applyProtection="1" quotePrefix="1">
      <alignment vertical="top" wrapText="1"/>
      <protection/>
    </xf>
    <xf numFmtId="0" fontId="2" fillId="0" borderId="0" xfId="0" applyFont="1" applyAlignment="1" applyProtection="1">
      <alignment horizontal="center" vertical="center" wrapText="1"/>
      <protection/>
    </xf>
    <xf numFmtId="0" fontId="3" fillId="0" borderId="0" xfId="0" applyFont="1" applyAlignment="1" applyProtection="1">
      <alignment vertical="top"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Fill="1" applyAlignment="1" applyProtection="1" quotePrefix="1">
      <alignment vertical="center"/>
      <protection/>
    </xf>
    <xf numFmtId="0" fontId="0" fillId="0" borderId="0" xfId="0" applyFont="1" applyFill="1" applyAlignment="1" applyProtection="1" quotePrefix="1">
      <alignment/>
      <protection/>
    </xf>
    <xf numFmtId="0" fontId="1" fillId="0" borderId="0" xfId="0" applyFont="1" applyAlignment="1" applyProtection="1">
      <alignment horizontal="center" vertical="center"/>
      <protection/>
    </xf>
    <xf numFmtId="0" fontId="50" fillId="0" borderId="0" xfId="0" applyFont="1" applyBorder="1" applyAlignment="1" applyProtection="1">
      <alignment vertical="center" wrapText="1"/>
      <protection/>
    </xf>
    <xf numFmtId="0" fontId="50" fillId="0" borderId="0" xfId="0" applyNumberFormat="1" applyFont="1" applyAlignment="1" applyProtection="1">
      <alignment horizontal="center"/>
      <protection/>
    </xf>
    <xf numFmtId="0" fontId="50" fillId="0" borderId="0" xfId="0" applyFont="1" applyAlignment="1" applyProtection="1">
      <alignment horizontal="center" wrapText="1"/>
      <protection/>
    </xf>
    <xf numFmtId="0" fontId="0" fillId="0" borderId="0" xfId="0" applyFont="1" applyAlignment="1" applyProtection="1">
      <alignment horizontal="center" vertical="top" wrapText="1"/>
      <protection/>
    </xf>
    <xf numFmtId="0" fontId="0" fillId="0" borderId="0" xfId="0" applyFont="1" applyBorder="1" applyAlignment="1" applyProtection="1">
      <alignment horizontal="center" vertical="top"/>
      <protection/>
    </xf>
    <xf numFmtId="0" fontId="0" fillId="0" borderId="0" xfId="0" applyFont="1" applyBorder="1" applyAlignment="1" applyProtection="1">
      <alignment vertical="top" wrapText="1"/>
      <protection/>
    </xf>
    <xf numFmtId="0" fontId="0" fillId="0" borderId="0" xfId="0" applyFont="1" applyBorder="1" applyAlignment="1" applyProtection="1" quotePrefix="1">
      <alignment vertical="top" wrapText="1"/>
      <protection/>
    </xf>
    <xf numFmtId="0" fontId="0" fillId="0" borderId="0" xfId="0" applyFont="1" applyBorder="1" applyAlignment="1" applyProtection="1" quotePrefix="1">
      <alignment wrapText="1"/>
      <protection/>
    </xf>
    <xf numFmtId="0" fontId="53" fillId="0" borderId="0" xfId="0" applyFont="1" applyBorder="1" applyAlignment="1" applyProtection="1">
      <alignment wrapText="1"/>
      <protection/>
    </xf>
    <xf numFmtId="0" fontId="2" fillId="0" borderId="0" xfId="0" applyFont="1" applyBorder="1" applyAlignment="1" applyProtection="1">
      <alignment wrapText="1"/>
      <protection/>
    </xf>
    <xf numFmtId="0" fontId="2" fillId="0" borderId="0" xfId="0" applyFont="1" applyBorder="1" applyAlignment="1" applyProtection="1" quotePrefix="1">
      <alignment wrapText="1"/>
      <protection/>
    </xf>
    <xf numFmtId="0" fontId="0" fillId="0" borderId="0" xfId="0" applyFont="1" applyBorder="1" applyAlignment="1" applyProtection="1">
      <alignment wrapText="1"/>
      <protection/>
    </xf>
    <xf numFmtId="2" fontId="0" fillId="0" borderId="0" xfId="0" applyNumberFormat="1" applyFont="1" applyBorder="1" applyAlignment="1" applyProtection="1">
      <alignment horizontal="center" vertical="top"/>
      <protection/>
    </xf>
    <xf numFmtId="0" fontId="0" fillId="0" borderId="0" xfId="69" applyNumberFormat="1" applyFont="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0" applyFont="1" applyBorder="1" applyAlignment="1" applyProtection="1">
      <alignment wrapText="1"/>
      <protection/>
    </xf>
    <xf numFmtId="0" fontId="0" fillId="0" borderId="0" xfId="0" applyFont="1" applyFill="1" applyBorder="1" applyAlignment="1" applyProtection="1">
      <alignment vertical="top" wrapText="1"/>
      <protection/>
    </xf>
    <xf numFmtId="0" fontId="53" fillId="0" borderId="0"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0" xfId="0" applyFont="1" applyBorder="1" applyAlignment="1" applyProtection="1" quotePrefix="1">
      <alignment vertical="top" wrapText="1"/>
      <protection/>
    </xf>
    <xf numFmtId="0" fontId="3" fillId="0" borderId="0" xfId="0" applyFont="1" applyBorder="1" applyAlignment="1" applyProtection="1">
      <alignment vertical="top" wrapText="1"/>
      <protection/>
    </xf>
    <xf numFmtId="1" fontId="0" fillId="0" borderId="0" xfId="0" applyNumberFormat="1" applyFont="1" applyAlignment="1" applyProtection="1">
      <alignment horizontal="center"/>
      <protection/>
    </xf>
    <xf numFmtId="1" fontId="0" fillId="0" borderId="0" xfId="0" applyNumberFormat="1" applyFont="1" applyAlignment="1" applyProtection="1">
      <alignment horizontal="center"/>
      <protection/>
    </xf>
    <xf numFmtId="0" fontId="47" fillId="0" borderId="0" xfId="0" applyFont="1" applyAlignment="1" applyProtection="1">
      <alignment horizontal="center" vertical="top"/>
      <protection/>
    </xf>
    <xf numFmtId="1" fontId="1" fillId="0" borderId="0" xfId="0" applyNumberFormat="1" applyFont="1" applyAlignment="1" applyProtection="1">
      <alignment horizontal="center" vertical="top"/>
      <protection/>
    </xf>
    <xf numFmtId="0" fontId="0" fillId="0" borderId="0" xfId="0" applyFont="1" applyAlignment="1" applyProtection="1">
      <alignment horizontal="center" vertical="top"/>
      <protection/>
    </xf>
    <xf numFmtId="0" fontId="0" fillId="0" borderId="0" xfId="0" applyFont="1" applyBorder="1" applyAlignment="1" applyProtection="1">
      <alignment horizontal="center" vertical="top" wrapText="1"/>
      <protection/>
    </xf>
    <xf numFmtId="3" fontId="0" fillId="0" borderId="0" xfId="0" applyNumberFormat="1" applyFont="1" applyFill="1" applyAlignment="1" applyProtection="1">
      <alignment horizontal="center"/>
      <protection/>
    </xf>
    <xf numFmtId="1" fontId="0" fillId="0" borderId="0" xfId="0" applyNumberFormat="1" applyFont="1" applyFill="1" applyAlignment="1" applyProtection="1">
      <alignment horizontal="center" vertical="top"/>
      <protection/>
    </xf>
    <xf numFmtId="0" fontId="0" fillId="0" borderId="0" xfId="46" applyFont="1" applyAlignment="1" applyProtection="1">
      <alignment horizontal="left" wrapText="1"/>
      <protection/>
    </xf>
    <xf numFmtId="3" fontId="0" fillId="0" borderId="0" xfId="46" applyNumberFormat="1" applyFont="1" applyAlignment="1" applyProtection="1">
      <alignment horizontal="center"/>
      <protection/>
    </xf>
    <xf numFmtId="0" fontId="0" fillId="0" borderId="0" xfId="46" applyFont="1" applyAlignment="1" applyProtection="1">
      <alignment horizontal="left" wrapText="1"/>
      <protection/>
    </xf>
    <xf numFmtId="3" fontId="0" fillId="0" borderId="0" xfId="46" applyNumberFormat="1" applyFont="1" applyAlignment="1" applyProtection="1">
      <alignment horizontal="center"/>
      <protection/>
    </xf>
    <xf numFmtId="0" fontId="0" fillId="0" borderId="0" xfId="0" applyFont="1" applyFill="1" applyAlignment="1" applyProtection="1">
      <alignment horizontal="center" vertical="top"/>
      <protection/>
    </xf>
    <xf numFmtId="0" fontId="1" fillId="0" borderId="0" xfId="0" applyFont="1" applyFill="1" applyAlignment="1" applyProtection="1">
      <alignment horizontal="center" vertical="top" wrapText="1"/>
      <protection/>
    </xf>
    <xf numFmtId="3"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10" xfId="0" applyFont="1" applyFill="1" applyBorder="1" applyAlignment="1" applyProtection="1">
      <alignment horizontal="center" vertical="top" wrapText="1"/>
      <protection/>
    </xf>
    <xf numFmtId="0" fontId="0" fillId="0" borderId="10" xfId="0"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center"/>
      <protection/>
    </xf>
    <xf numFmtId="3" fontId="0" fillId="0" borderId="10" xfId="0" applyNumberFormat="1" applyFont="1" applyFill="1" applyBorder="1" applyAlignment="1" applyProtection="1">
      <alignment horizontal="center"/>
      <protection/>
    </xf>
    <xf numFmtId="0" fontId="0" fillId="0" borderId="13" xfId="0" applyFont="1" applyFill="1" applyBorder="1" applyAlignment="1" applyProtection="1">
      <alignment horizontal="center" vertical="top" wrapText="1"/>
      <protection/>
    </xf>
    <xf numFmtId="0" fontId="1" fillId="0" borderId="13" xfId="0" applyFont="1" applyFill="1" applyBorder="1" applyAlignment="1" applyProtection="1">
      <alignment horizontal="left" vertical="top" wrapText="1"/>
      <protection/>
    </xf>
    <xf numFmtId="0" fontId="0" fillId="0" borderId="13" xfId="0" applyNumberFormat="1" applyFont="1" applyFill="1" applyBorder="1" applyAlignment="1" applyProtection="1">
      <alignment horizontal="center"/>
      <protection/>
    </xf>
    <xf numFmtId="3" fontId="0" fillId="0" borderId="13" xfId="0" applyNumberFormat="1" applyFont="1" applyFill="1" applyBorder="1" applyAlignment="1" applyProtection="1">
      <alignment horizontal="center"/>
      <protection/>
    </xf>
    <xf numFmtId="0" fontId="0" fillId="0" borderId="0" xfId="46" applyFont="1" applyBorder="1" applyAlignment="1" applyProtection="1">
      <alignment horizontal="center" vertical="top"/>
      <protection/>
    </xf>
    <xf numFmtId="0" fontId="0" fillId="0" borderId="0" xfId="46" applyFont="1" applyBorder="1" applyAlignment="1" applyProtection="1">
      <alignment horizontal="justify" vertical="top"/>
      <protection/>
    </xf>
    <xf numFmtId="0" fontId="1" fillId="0" borderId="0" xfId="46" applyFont="1" applyAlignment="1" applyProtection="1">
      <alignment vertical="top"/>
      <protection/>
    </xf>
    <xf numFmtId="0" fontId="1" fillId="0" borderId="0" xfId="46" applyFont="1" applyAlignment="1" applyProtection="1">
      <alignment horizontal="center"/>
      <protection/>
    </xf>
    <xf numFmtId="0" fontId="0" fillId="0" borderId="0" xfId="46" applyFont="1" applyAlignment="1" applyProtection="1">
      <alignment vertical="top"/>
      <protection/>
    </xf>
    <xf numFmtId="0" fontId="1" fillId="0" borderId="0" xfId="46" applyNumberFormat="1" applyFont="1" applyAlignment="1" applyProtection="1">
      <alignment horizontal="center"/>
      <protection/>
    </xf>
    <xf numFmtId="0" fontId="0" fillId="0" borderId="10" xfId="46" applyFont="1" applyBorder="1" applyAlignment="1" applyProtection="1">
      <alignment horizontal="center"/>
      <protection/>
    </xf>
    <xf numFmtId="0" fontId="1" fillId="0" borderId="10" xfId="46" applyFont="1" applyBorder="1" applyAlignment="1" applyProtection="1">
      <alignment vertical="top"/>
      <protection/>
    </xf>
    <xf numFmtId="0" fontId="1" fillId="0" borderId="10" xfId="46" applyNumberFormat="1" applyFont="1" applyBorder="1" applyAlignment="1" applyProtection="1">
      <alignment horizontal="center"/>
      <protection/>
    </xf>
    <xf numFmtId="0" fontId="1" fillId="0" borderId="10" xfId="46" applyFont="1" applyBorder="1" applyAlignment="1" applyProtection="1">
      <alignment horizontal="center"/>
      <protection/>
    </xf>
    <xf numFmtId="0" fontId="0" fillId="0" borderId="13" xfId="46" applyFont="1" applyBorder="1" applyAlignment="1" applyProtection="1">
      <alignment horizontal="center"/>
      <protection/>
    </xf>
    <xf numFmtId="0" fontId="1" fillId="0" borderId="13" xfId="46" applyFont="1" applyBorder="1" applyAlignment="1" applyProtection="1">
      <alignment vertical="top"/>
      <protection/>
    </xf>
    <xf numFmtId="0" fontId="1" fillId="0" borderId="13" xfId="46" applyNumberFormat="1" applyFont="1" applyBorder="1" applyAlignment="1" applyProtection="1">
      <alignment horizontal="center"/>
      <protection/>
    </xf>
    <xf numFmtId="0" fontId="1" fillId="0" borderId="13" xfId="46" applyFont="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protection/>
    </xf>
    <xf numFmtId="0" fontId="0" fillId="0" borderId="0" xfId="49" applyFont="1" applyBorder="1" applyAlignment="1" applyProtection="1">
      <alignment horizontal="center" vertical="top"/>
      <protection/>
    </xf>
    <xf numFmtId="0" fontId="1" fillId="0" borderId="0" xfId="49" applyNumberFormat="1" applyFont="1" applyFill="1" applyBorder="1" applyAlignment="1" applyProtection="1">
      <alignment horizontal="left" vertical="top" wrapText="1"/>
      <protection/>
    </xf>
    <xf numFmtId="0" fontId="0" fillId="0" borderId="0" xfId="49" applyNumberFormat="1" applyFont="1" applyBorder="1" applyAlignment="1" applyProtection="1">
      <alignment horizontal="center"/>
      <protection/>
    </xf>
    <xf numFmtId="0" fontId="0" fillId="0" borderId="0" xfId="49" applyFont="1" applyBorder="1" applyAlignment="1" applyProtection="1">
      <alignment horizontal="center"/>
      <protection/>
    </xf>
    <xf numFmtId="0" fontId="0" fillId="0" borderId="0" xfId="49" applyFont="1" applyBorder="1" applyAlignment="1" applyProtection="1" quotePrefix="1">
      <alignment horizontal="center" vertical="top"/>
      <protection/>
    </xf>
    <xf numFmtId="0" fontId="0" fillId="0" borderId="0" xfId="49" applyNumberFormat="1" applyFont="1" applyFill="1" applyBorder="1" applyAlignment="1" applyProtection="1">
      <alignment horizontal="left" vertical="top" wrapText="1"/>
      <protection/>
    </xf>
    <xf numFmtId="0" fontId="0" fillId="0" borderId="0" xfId="51" applyFont="1" applyBorder="1" applyAlignment="1" applyProtection="1">
      <alignment horizontal="left" vertical="top" wrapText="1"/>
      <protection/>
    </xf>
    <xf numFmtId="0" fontId="0" fillId="0" borderId="0" xfId="51" applyNumberFormat="1" applyFont="1" applyBorder="1" applyAlignment="1" applyProtection="1">
      <alignment horizontal="center"/>
      <protection/>
    </xf>
    <xf numFmtId="0" fontId="0" fillId="0" borderId="0" xfId="51" applyFont="1" applyBorder="1" applyAlignment="1" applyProtection="1">
      <alignment horizontal="center"/>
      <protection/>
    </xf>
    <xf numFmtId="0" fontId="0" fillId="0" borderId="0" xfId="0" applyFont="1" applyAlignment="1" applyProtection="1">
      <alignment vertical="top"/>
      <protection locked="0"/>
    </xf>
    <xf numFmtId="0" fontId="0" fillId="0" borderId="0" xfId="46" applyFont="1" applyAlignment="1" applyProtection="1">
      <alignment horizontal="center"/>
      <protection locked="0"/>
    </xf>
    <xf numFmtId="0" fontId="0" fillId="0" borderId="0" xfId="0" applyFont="1" applyFill="1" applyAlignment="1" applyProtection="1">
      <alignment vertical="top" wrapText="1"/>
      <protection locked="0"/>
    </xf>
    <xf numFmtId="0" fontId="1" fillId="0" borderId="0" xfId="0" applyFont="1" applyAlignment="1" applyProtection="1">
      <alignment/>
      <protection locked="0"/>
    </xf>
    <xf numFmtId="0" fontId="0" fillId="0" borderId="0" xfId="0" applyFont="1" applyAlignment="1" applyProtection="1">
      <alignment/>
      <protection locked="0"/>
    </xf>
    <xf numFmtId="0" fontId="1" fillId="0" borderId="0" xfId="46" applyFont="1" applyAlignment="1" applyProtection="1">
      <alignment vertical="top"/>
      <protection locked="0"/>
    </xf>
    <xf numFmtId="0" fontId="1" fillId="0" borderId="0" xfId="46"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protection locked="0"/>
    </xf>
    <xf numFmtId="0" fontId="0" fillId="0" borderId="0" xfId="49" applyFont="1" applyBorder="1" applyAlignment="1" applyProtection="1">
      <alignment horizontal="center"/>
      <protection locked="0"/>
    </xf>
    <xf numFmtId="0" fontId="0" fillId="0" borderId="0" xfId="49" applyFont="1" applyBorder="1" applyAlignment="1" applyProtection="1" quotePrefix="1">
      <alignment horizontal="center" vertical="top"/>
      <protection locked="0"/>
    </xf>
    <xf numFmtId="0" fontId="0" fillId="0" borderId="0" xfId="49" applyNumberFormat="1" applyFont="1" applyFill="1" applyBorder="1" applyAlignment="1" applyProtection="1">
      <alignment horizontal="left" vertical="top" wrapText="1"/>
      <protection locked="0"/>
    </xf>
    <xf numFmtId="4" fontId="47" fillId="0" borderId="18" xfId="46" applyNumberFormat="1" applyFont="1" applyBorder="1" applyAlignment="1" applyProtection="1">
      <alignment wrapText="1"/>
      <protection locked="0"/>
    </xf>
    <xf numFmtId="171" fontId="47" fillId="0" borderId="19" xfId="46" applyNumberFormat="1" applyFont="1" applyBorder="1" applyAlignment="1" applyProtection="1">
      <alignment wrapText="1"/>
      <protection locked="0"/>
    </xf>
    <xf numFmtId="4" fontId="0" fillId="0" borderId="0" xfId="46" applyNumberFormat="1" applyFont="1" applyAlignment="1" applyProtection="1">
      <alignment/>
      <protection locked="0"/>
    </xf>
    <xf numFmtId="171" fontId="0" fillId="0" borderId="0" xfId="46" applyNumberFormat="1" applyFont="1" applyAlignment="1" applyProtection="1">
      <alignment wrapText="1"/>
      <protection locked="0"/>
    </xf>
    <xf numFmtId="4" fontId="0" fillId="0" borderId="13" xfId="46" applyNumberFormat="1" applyFont="1" applyBorder="1" applyAlignment="1" applyProtection="1">
      <alignment/>
      <protection locked="0"/>
    </xf>
    <xf numFmtId="171" fontId="0" fillId="0" borderId="13" xfId="46" applyNumberFormat="1" applyFont="1" applyBorder="1" applyAlignment="1" applyProtection="1">
      <alignment wrapText="1"/>
      <protection locked="0"/>
    </xf>
    <xf numFmtId="4" fontId="0" fillId="0" borderId="0" xfId="46" applyNumberFormat="1" applyFont="1" applyFill="1" applyAlignment="1" applyProtection="1">
      <alignment/>
      <protection locked="0"/>
    </xf>
    <xf numFmtId="171" fontId="0" fillId="0" borderId="0" xfId="46" applyNumberFormat="1" applyFont="1" applyFill="1" applyAlignment="1" applyProtection="1">
      <alignment wrapText="1"/>
      <protection locked="0"/>
    </xf>
    <xf numFmtId="0" fontId="4" fillId="0" borderId="0" xfId="0" applyFont="1" applyFill="1" applyAlignment="1" applyProtection="1">
      <alignment/>
      <protection locked="0"/>
    </xf>
    <xf numFmtId="4" fontId="0" fillId="0" borderId="0" xfId="45" applyNumberFormat="1" applyFont="1" applyAlignment="1" applyProtection="1">
      <alignment/>
      <protection locked="0"/>
    </xf>
    <xf numFmtId="171" fontId="0" fillId="0" borderId="0" xfId="45" applyNumberFormat="1" applyFont="1" applyAlignment="1" applyProtection="1">
      <alignment wrapText="1"/>
      <protection locked="0"/>
    </xf>
    <xf numFmtId="4" fontId="0" fillId="0" borderId="0" xfId="0" applyNumberFormat="1" applyFont="1" applyAlignment="1" applyProtection="1">
      <alignment/>
      <protection locked="0"/>
    </xf>
    <xf numFmtId="171" fontId="0" fillId="0" borderId="0" xfId="0" applyNumberFormat="1" applyFont="1" applyAlignment="1" applyProtection="1">
      <alignment wrapText="1"/>
      <protection locked="0"/>
    </xf>
    <xf numFmtId="4" fontId="0" fillId="0" borderId="0" xfId="0" applyNumberFormat="1" applyFont="1" applyAlignment="1" applyProtection="1">
      <alignment/>
      <protection locked="0"/>
    </xf>
    <xf numFmtId="171" fontId="0" fillId="0" borderId="0" xfId="0" applyNumberFormat="1" applyFont="1" applyAlignment="1" applyProtection="1">
      <alignment wrapText="1"/>
      <protection locked="0"/>
    </xf>
    <xf numFmtId="0" fontId="0" fillId="0" borderId="0" xfId="0" applyFont="1" applyAlignment="1" applyProtection="1">
      <alignment/>
      <protection locked="0"/>
    </xf>
    <xf numFmtId="4" fontId="0" fillId="0" borderId="0" xfId="0" applyNumberFormat="1" applyFont="1" applyBorder="1" applyAlignment="1" applyProtection="1">
      <alignment/>
      <protection locked="0"/>
    </xf>
    <xf numFmtId="4" fontId="0" fillId="0" borderId="13" xfId="0" applyNumberFormat="1" applyFont="1" applyBorder="1" applyAlignment="1" applyProtection="1">
      <alignment/>
      <protection locked="0"/>
    </xf>
    <xf numFmtId="171" fontId="0" fillId="0" borderId="13" xfId="0" applyNumberFormat="1" applyFont="1" applyBorder="1" applyAlignment="1" applyProtection="1">
      <alignment wrapText="1"/>
      <protection locked="0"/>
    </xf>
    <xf numFmtId="4" fontId="1" fillId="0" borderId="0" xfId="0" applyNumberFormat="1" applyFont="1" applyAlignment="1" applyProtection="1">
      <alignment/>
      <protection locked="0"/>
    </xf>
    <xf numFmtId="171" fontId="1" fillId="0" borderId="0" xfId="0" applyNumberFormat="1" applyFont="1" applyAlignment="1" applyProtection="1">
      <alignment wrapText="1"/>
      <protection locked="0"/>
    </xf>
    <xf numFmtId="4" fontId="0" fillId="0" borderId="0" xfId="44" applyNumberFormat="1" applyFont="1" applyFill="1" applyAlignment="1" applyProtection="1">
      <alignment/>
      <protection locked="0"/>
    </xf>
    <xf numFmtId="171" fontId="0" fillId="0" borderId="0" xfId="44" applyNumberFormat="1" applyFont="1" applyFill="1" applyAlignment="1" applyProtection="1">
      <alignment wrapText="1"/>
      <protection locked="0"/>
    </xf>
    <xf numFmtId="2" fontId="0" fillId="0" borderId="0" xfId="44" applyNumberFormat="1" applyFont="1" applyFill="1" applyProtection="1">
      <alignment horizontal="right"/>
      <protection locked="0"/>
    </xf>
    <xf numFmtId="4" fontId="0" fillId="0" borderId="0" xfId="0" applyNumberFormat="1" applyFont="1" applyFill="1" applyBorder="1" applyAlignment="1" applyProtection="1">
      <alignment/>
      <protection locked="0"/>
    </xf>
    <xf numFmtId="169" fontId="0" fillId="0" borderId="0" xfId="44" applyFont="1" applyFill="1" applyProtection="1">
      <alignment horizontal="right"/>
      <protection locked="0"/>
    </xf>
    <xf numFmtId="4" fontId="0" fillId="0" borderId="0" xfId="44" applyNumberFormat="1" applyFont="1" applyFill="1" applyBorder="1" applyAlignment="1" applyProtection="1">
      <alignment/>
      <protection locked="0"/>
    </xf>
    <xf numFmtId="171" fontId="0" fillId="0" borderId="0" xfId="0" applyNumberFormat="1" applyFont="1" applyBorder="1" applyAlignment="1" applyProtection="1">
      <alignment wrapText="1"/>
      <protection locked="0"/>
    </xf>
    <xf numFmtId="2" fontId="0" fillId="0" borderId="0" xfId="44" applyNumberFormat="1" applyFont="1" applyFill="1" applyBorder="1" applyProtection="1">
      <alignment horizontal="right"/>
      <protection locked="0"/>
    </xf>
    <xf numFmtId="4" fontId="0" fillId="0" borderId="10" xfId="44" applyNumberFormat="1" applyFont="1" applyFill="1" applyBorder="1" applyAlignment="1" applyProtection="1">
      <alignment/>
      <protection locked="0"/>
    </xf>
    <xf numFmtId="4" fontId="0" fillId="0" borderId="13" xfId="44" applyNumberFormat="1" applyFont="1" applyFill="1" applyBorder="1" applyAlignment="1" applyProtection="1">
      <alignment/>
      <protection locked="0"/>
    </xf>
    <xf numFmtId="171" fontId="0" fillId="0" borderId="13" xfId="44" applyNumberFormat="1" applyFont="1" applyFill="1" applyBorder="1" applyAlignment="1" applyProtection="1">
      <alignment wrapText="1"/>
      <protection locked="0"/>
    </xf>
    <xf numFmtId="171" fontId="4" fillId="0" borderId="0" xfId="0" applyNumberFormat="1" applyFont="1" applyAlignment="1" applyProtection="1">
      <alignment wrapText="1"/>
      <protection locked="0"/>
    </xf>
    <xf numFmtId="0" fontId="4" fillId="0" borderId="0" xfId="0" applyFont="1" applyAlignment="1" applyProtection="1">
      <alignment/>
      <protection locked="0"/>
    </xf>
    <xf numFmtId="4" fontId="4"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10" fillId="0" borderId="0" xfId="0" applyFont="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Fill="1" applyAlignment="1" applyProtection="1">
      <alignment/>
      <protection locked="0"/>
    </xf>
    <xf numFmtId="0" fontId="10" fillId="0" borderId="0" xfId="0" applyFont="1" applyFill="1" applyBorder="1" applyAlignment="1" applyProtection="1">
      <alignment/>
      <protection locked="0"/>
    </xf>
    <xf numFmtId="4" fontId="0" fillId="0" borderId="0" xfId="46" applyNumberFormat="1" applyFont="1" applyAlignment="1" applyProtection="1">
      <alignment/>
      <protection locked="0"/>
    </xf>
    <xf numFmtId="4" fontId="0" fillId="0" borderId="0" xfId="0" applyNumberFormat="1" applyFont="1" applyFill="1" applyBorder="1" applyAlignment="1" applyProtection="1">
      <alignment wrapText="1"/>
      <protection locked="0"/>
    </xf>
    <xf numFmtId="171" fontId="0" fillId="0" borderId="0" xfId="40" applyNumberFormat="1" applyFont="1" applyFill="1" applyBorder="1" applyAlignment="1" applyProtection="1">
      <alignment wrapText="1"/>
      <protection locked="0"/>
    </xf>
    <xf numFmtId="0" fontId="47" fillId="0" borderId="0" xfId="0" applyFont="1" applyFill="1" applyAlignment="1" applyProtection="1">
      <alignment/>
      <protection locked="0"/>
    </xf>
    <xf numFmtId="0" fontId="47" fillId="0" borderId="0" xfId="0" applyFont="1" applyFill="1" applyBorder="1" applyAlignment="1" applyProtection="1">
      <alignment/>
      <protection locked="0"/>
    </xf>
    <xf numFmtId="4" fontId="0" fillId="0" borderId="10" xfId="0" applyNumberFormat="1" applyFont="1" applyFill="1" applyBorder="1" applyAlignment="1" applyProtection="1">
      <alignment/>
      <protection locked="0"/>
    </xf>
    <xf numFmtId="171" fontId="0" fillId="0" borderId="10" xfId="0" applyNumberFormat="1" applyFont="1" applyBorder="1" applyAlignment="1" applyProtection="1">
      <alignment wrapText="1"/>
      <protection locked="0"/>
    </xf>
    <xf numFmtId="4" fontId="0" fillId="0" borderId="13" xfId="0" applyNumberFormat="1" applyFont="1" applyFill="1" applyBorder="1" applyAlignment="1" applyProtection="1">
      <alignment/>
      <protection locked="0"/>
    </xf>
    <xf numFmtId="4" fontId="0" fillId="0" borderId="0" xfId="46" applyNumberFormat="1" applyFont="1" applyBorder="1" applyAlignment="1" applyProtection="1">
      <alignment/>
      <protection locked="0"/>
    </xf>
    <xf numFmtId="171" fontId="0" fillId="0" borderId="0" xfId="46" applyNumberFormat="1" applyFont="1" applyBorder="1" applyAlignment="1" applyProtection="1">
      <alignment wrapText="1"/>
      <protection locked="0"/>
    </xf>
    <xf numFmtId="4" fontId="1" fillId="0" borderId="0" xfId="46" applyNumberFormat="1" applyFont="1" applyAlignment="1" applyProtection="1">
      <alignment/>
      <protection locked="0"/>
    </xf>
    <xf numFmtId="171" fontId="0" fillId="0" borderId="0" xfId="46" applyNumberFormat="1" applyFont="1" applyAlignment="1" applyProtection="1">
      <alignment wrapText="1"/>
      <protection locked="0"/>
    </xf>
    <xf numFmtId="171" fontId="1" fillId="0" borderId="0" xfId="46" applyNumberFormat="1" applyFont="1" applyAlignment="1" applyProtection="1">
      <alignment wrapText="1"/>
      <protection locked="0"/>
    </xf>
    <xf numFmtId="171" fontId="0" fillId="0" borderId="0" xfId="44" applyNumberFormat="1" applyFont="1" applyFill="1" applyBorder="1" applyAlignment="1" applyProtection="1">
      <alignment wrapText="1"/>
      <protection locked="0"/>
    </xf>
    <xf numFmtId="4" fontId="1" fillId="0" borderId="10" xfId="46" applyNumberFormat="1" applyFont="1" applyBorder="1" applyAlignment="1" applyProtection="1">
      <alignment/>
      <protection locked="0"/>
    </xf>
    <xf numFmtId="171" fontId="1" fillId="0" borderId="10" xfId="46" applyNumberFormat="1" applyFont="1" applyBorder="1" applyAlignment="1" applyProtection="1">
      <alignment wrapText="1"/>
      <protection locked="0"/>
    </xf>
    <xf numFmtId="4" fontId="1" fillId="0" borderId="13" xfId="46" applyNumberFormat="1" applyFont="1" applyBorder="1" applyAlignment="1" applyProtection="1">
      <alignment/>
      <protection locked="0"/>
    </xf>
    <xf numFmtId="171" fontId="1" fillId="0" borderId="13" xfId="46" applyNumberFormat="1" applyFont="1" applyBorder="1" applyAlignment="1" applyProtection="1">
      <alignment wrapText="1"/>
      <protection locked="0"/>
    </xf>
    <xf numFmtId="171" fontId="4" fillId="0" borderId="0" xfId="0" applyNumberFormat="1" applyFont="1" applyAlignment="1" applyProtection="1">
      <alignment wrapText="1"/>
      <protection locked="0"/>
    </xf>
    <xf numFmtId="4" fontId="0" fillId="0" borderId="0" xfId="49" applyNumberFormat="1" applyFont="1" applyBorder="1" applyAlignment="1" applyProtection="1">
      <alignment/>
      <protection locked="0"/>
    </xf>
    <xf numFmtId="171" fontId="0" fillId="0" borderId="0" xfId="49" applyNumberFormat="1" applyFont="1" applyBorder="1" applyAlignment="1" applyProtection="1">
      <alignment wrapText="1"/>
      <protection locked="0"/>
    </xf>
    <xf numFmtId="0" fontId="20" fillId="0" borderId="0" xfId="0" applyFont="1" applyFill="1" applyAlignment="1" applyProtection="1">
      <alignment/>
      <protection locked="0"/>
    </xf>
    <xf numFmtId="171" fontId="20" fillId="0" borderId="0" xfId="0" applyNumberFormat="1" applyFont="1" applyFill="1" applyAlignment="1" applyProtection="1">
      <alignment horizontal="right" wrapText="1"/>
      <protection locked="0"/>
    </xf>
    <xf numFmtId="0" fontId="59" fillId="0" borderId="0" xfId="0" applyFont="1" applyFill="1" applyAlignment="1" applyProtection="1">
      <alignment/>
      <protection locked="0"/>
    </xf>
    <xf numFmtId="0" fontId="59" fillId="0" borderId="0" xfId="0" applyFont="1" applyFill="1" applyAlignment="1" applyProtection="1">
      <alignment/>
      <protection locked="0"/>
    </xf>
    <xf numFmtId="0" fontId="69" fillId="0" borderId="0" xfId="0" applyFont="1" applyAlignment="1" applyProtection="1">
      <alignment/>
      <protection locked="0"/>
    </xf>
    <xf numFmtId="171" fontId="69" fillId="0" borderId="0" xfId="0" applyNumberFormat="1" applyFont="1" applyAlignment="1" applyProtection="1">
      <alignment horizontal="right" wrapText="1"/>
      <protection locked="0"/>
    </xf>
    <xf numFmtId="0" fontId="69" fillId="0" borderId="0" xfId="0" applyFont="1" applyAlignment="1" applyProtection="1">
      <alignment/>
      <protection locked="0"/>
    </xf>
    <xf numFmtId="0" fontId="66" fillId="0" borderId="0" xfId="0" applyFont="1" applyFill="1" applyAlignment="1" applyProtection="1">
      <alignment horizontal="center" vertical="top"/>
      <protection locked="0"/>
    </xf>
    <xf numFmtId="0" fontId="0" fillId="0" borderId="0" xfId="0" applyAlignment="1" applyProtection="1">
      <alignment horizontal="justify" vertical="top" wrapText="1"/>
      <protection locked="0"/>
    </xf>
    <xf numFmtId="0" fontId="4" fillId="0" borderId="0" xfId="0" applyFont="1" applyAlignment="1" applyProtection="1">
      <alignment horizontal="justify" wrapText="1"/>
      <protection locked="0"/>
    </xf>
    <xf numFmtId="0" fontId="4" fillId="0" borderId="0" xfId="0" applyFont="1" applyAlignment="1" applyProtection="1">
      <alignment horizontal="justify"/>
      <protection locked="0"/>
    </xf>
    <xf numFmtId="4" fontId="20" fillId="0" borderId="0" xfId="0" applyNumberFormat="1" applyFont="1" applyFill="1" applyAlignment="1" applyProtection="1">
      <alignment wrapText="1"/>
      <protection locked="0"/>
    </xf>
    <xf numFmtId="0" fontId="60" fillId="0" borderId="0" xfId="0" applyFont="1" applyFill="1" applyAlignment="1" applyProtection="1">
      <alignment/>
      <protection locked="0"/>
    </xf>
    <xf numFmtId="0" fontId="19" fillId="0" borderId="10" xfId="0" applyFont="1" applyFill="1" applyBorder="1" applyAlignment="1" applyProtection="1">
      <alignment/>
      <protection locked="0"/>
    </xf>
    <xf numFmtId="171" fontId="19" fillId="0" borderId="10" xfId="0" applyNumberFormat="1" applyFont="1" applyFill="1" applyBorder="1" applyAlignment="1" applyProtection="1">
      <alignment horizontal="right" wrapText="1"/>
      <protection locked="0"/>
    </xf>
    <xf numFmtId="0" fontId="19" fillId="0" borderId="0" xfId="0" applyFont="1" applyFill="1" applyAlignment="1" applyProtection="1">
      <alignment/>
      <protection locked="0"/>
    </xf>
    <xf numFmtId="171" fontId="19" fillId="0" borderId="0" xfId="0" applyNumberFormat="1" applyFont="1" applyFill="1" applyAlignment="1" applyProtection="1">
      <alignment horizontal="right" wrapText="1"/>
      <protection locked="0"/>
    </xf>
    <xf numFmtId="4" fontId="20" fillId="0" borderId="10" xfId="0" applyNumberFormat="1" applyFont="1" applyFill="1" applyBorder="1" applyAlignment="1" applyProtection="1">
      <alignment wrapText="1"/>
      <protection locked="0"/>
    </xf>
    <xf numFmtId="171" fontId="20" fillId="0" borderId="10" xfId="0" applyNumberFormat="1" applyFont="1" applyFill="1" applyBorder="1" applyAlignment="1" applyProtection="1">
      <alignment horizontal="right" wrapText="1"/>
      <protection locked="0"/>
    </xf>
    <xf numFmtId="171" fontId="20" fillId="0" borderId="0" xfId="0" applyNumberFormat="1" applyFont="1" applyFill="1" applyAlignment="1" applyProtection="1">
      <alignment/>
      <protection locked="0"/>
    </xf>
    <xf numFmtId="3" fontId="20" fillId="0" borderId="0" xfId="0" applyNumberFormat="1" applyFont="1" applyFill="1" applyAlignment="1" applyProtection="1">
      <alignment horizontal="right"/>
      <protection locked="0"/>
    </xf>
    <xf numFmtId="171" fontId="20" fillId="0" borderId="0" xfId="0" applyNumberFormat="1" applyFont="1" applyFill="1" applyAlignment="1" applyProtection="1">
      <alignment horizontal="right" wrapText="1"/>
      <protection locked="0"/>
    </xf>
    <xf numFmtId="4" fontId="20" fillId="0" borderId="0" xfId="0" applyNumberFormat="1" applyFont="1" applyFill="1" applyBorder="1" applyAlignment="1" applyProtection="1">
      <alignment wrapText="1"/>
      <protection locked="0"/>
    </xf>
    <xf numFmtId="171" fontId="20" fillId="0" borderId="0" xfId="0" applyNumberFormat="1" applyFont="1" applyFill="1" applyBorder="1" applyAlignment="1" applyProtection="1">
      <alignment horizontal="right" wrapText="1"/>
      <protection locked="0"/>
    </xf>
    <xf numFmtId="0" fontId="59" fillId="0" borderId="0" xfId="0" applyFont="1" applyFill="1" applyBorder="1" applyAlignment="1" applyProtection="1">
      <alignment/>
      <protection locked="0"/>
    </xf>
    <xf numFmtId="4" fontId="20" fillId="0" borderId="13" xfId="0" applyNumberFormat="1" applyFont="1" applyFill="1" applyBorder="1" applyAlignment="1" applyProtection="1">
      <alignment vertical="center" wrapText="1"/>
      <protection locked="0"/>
    </xf>
    <xf numFmtId="171" fontId="19" fillId="0" borderId="13" xfId="0" applyNumberFormat="1" applyFont="1" applyFill="1" applyBorder="1" applyAlignment="1" applyProtection="1">
      <alignment horizontal="right" vertical="center" wrapText="1"/>
      <protection locked="0"/>
    </xf>
    <xf numFmtId="0" fontId="59" fillId="0" borderId="0" xfId="0" applyFont="1" applyFill="1" applyAlignment="1" applyProtection="1">
      <alignment vertical="center"/>
      <protection locked="0"/>
    </xf>
    <xf numFmtId="0" fontId="19" fillId="0" borderId="0" xfId="0" applyFont="1" applyFill="1" applyBorder="1" applyAlignment="1" applyProtection="1">
      <alignment horizontal="left"/>
      <protection locked="0"/>
    </xf>
    <xf numFmtId="194" fontId="65" fillId="0" borderId="0" xfId="69" applyNumberFormat="1" applyFont="1" applyFill="1" applyAlignment="1" applyProtection="1">
      <alignment horizontal="center" wrapText="1"/>
      <protection locked="0"/>
    </xf>
    <xf numFmtId="194" fontId="65" fillId="0" borderId="0" xfId="0" applyNumberFormat="1" applyFont="1" applyFill="1" applyAlignment="1" applyProtection="1">
      <alignment horizontal="center"/>
      <protection locked="0"/>
    </xf>
    <xf numFmtId="194" fontId="65" fillId="0" borderId="0" xfId="69" applyNumberFormat="1" applyFont="1" applyFill="1" applyBorder="1" applyAlignment="1" applyProtection="1">
      <alignment horizontal="center" wrapText="1"/>
      <protection locked="0"/>
    </xf>
    <xf numFmtId="194" fontId="65" fillId="0" borderId="0" xfId="0" applyNumberFormat="1" applyFont="1" applyFill="1" applyAlignment="1" applyProtection="1">
      <alignment horizontal="center" wrapText="1"/>
      <protection locked="0"/>
    </xf>
    <xf numFmtId="4" fontId="65" fillId="0" borderId="0" xfId="0" applyNumberFormat="1" applyFont="1" applyFill="1" applyAlignment="1" applyProtection="1">
      <alignment horizontal="center"/>
      <protection locked="0"/>
    </xf>
    <xf numFmtId="0" fontId="65" fillId="0" borderId="0" xfId="67" applyNumberFormat="1" applyFont="1" applyFill="1" applyBorder="1" applyAlignment="1" applyProtection="1">
      <alignment horizontal="center"/>
      <protection locked="0"/>
    </xf>
    <xf numFmtId="0" fontId="65" fillId="0" borderId="0" xfId="0" applyFont="1" applyFill="1" applyAlignment="1" applyProtection="1">
      <alignment horizontal="center"/>
      <protection locked="0"/>
    </xf>
    <xf numFmtId="171" fontId="20" fillId="0" borderId="10" xfId="0" applyNumberFormat="1" applyFont="1" applyFill="1" applyBorder="1" applyAlignment="1" applyProtection="1">
      <alignment/>
      <protection locked="0"/>
    </xf>
    <xf numFmtId="171" fontId="20" fillId="0" borderId="10" xfId="0" applyNumberFormat="1" applyFont="1" applyFill="1" applyBorder="1" applyAlignment="1" applyProtection="1">
      <alignment horizontal="right" wrapText="1"/>
      <protection locked="0"/>
    </xf>
    <xf numFmtId="171" fontId="20" fillId="0" borderId="0" xfId="0" applyNumberFormat="1" applyFont="1" applyFill="1" applyAlignment="1" applyProtection="1">
      <alignment/>
      <protection locked="0"/>
    </xf>
    <xf numFmtId="4" fontId="20" fillId="0" borderId="0" xfId="0" applyNumberFormat="1" applyFont="1" applyFill="1" applyAlignment="1" applyProtection="1">
      <alignment wrapText="1"/>
      <protection locked="0"/>
    </xf>
    <xf numFmtId="171" fontId="19" fillId="0" borderId="0" xfId="0" applyNumberFormat="1" applyFont="1" applyFill="1" applyAlignment="1" applyProtection="1">
      <alignment horizontal="right" wrapText="1"/>
      <protection locked="0"/>
    </xf>
    <xf numFmtId="4" fontId="20" fillId="0" borderId="10" xfId="0" applyNumberFormat="1" applyFont="1" applyFill="1" applyBorder="1" applyAlignment="1" applyProtection="1">
      <alignment wrapText="1"/>
      <protection locked="0"/>
    </xf>
    <xf numFmtId="171" fontId="20" fillId="0" borderId="0" xfId="0" applyNumberFormat="1" applyFont="1" applyFill="1" applyBorder="1" applyAlignment="1" applyProtection="1">
      <alignment vertical="center"/>
      <protection locked="0"/>
    </xf>
    <xf numFmtId="171" fontId="19" fillId="0" borderId="0" xfId="0" applyNumberFormat="1" applyFont="1" applyFill="1" applyBorder="1" applyAlignment="1" applyProtection="1">
      <alignment horizontal="right" vertical="center" wrapText="1"/>
      <protection locked="0"/>
    </xf>
    <xf numFmtId="0" fontId="59" fillId="0" borderId="0" xfId="0" applyFont="1" applyFill="1" applyBorder="1" applyAlignment="1" applyProtection="1">
      <alignment vertical="center"/>
      <protection locked="0"/>
    </xf>
    <xf numFmtId="0" fontId="20" fillId="0" borderId="0" xfId="0" applyFont="1" applyFill="1" applyAlignment="1" applyProtection="1">
      <alignment/>
      <protection locked="0"/>
    </xf>
    <xf numFmtId="0" fontId="59" fillId="0" borderId="0" xfId="0" applyFont="1" applyFill="1" applyAlignment="1" applyProtection="1">
      <alignment horizontal="justify" vertical="top"/>
      <protection locked="0"/>
    </xf>
    <xf numFmtId="0" fontId="59" fillId="0" borderId="0" xfId="0" applyFont="1" applyFill="1" applyAlignment="1" applyProtection="1">
      <alignment horizontal="left"/>
      <protection locked="0"/>
    </xf>
    <xf numFmtId="0" fontId="59" fillId="0" borderId="0" xfId="0" applyFont="1" applyFill="1" applyAlignment="1" applyProtection="1">
      <alignment/>
      <protection locked="0"/>
    </xf>
    <xf numFmtId="171" fontId="59" fillId="0" borderId="0" xfId="0" applyNumberFormat="1" applyFont="1" applyFill="1" applyAlignment="1" applyProtection="1">
      <alignment horizontal="right" wrapText="1"/>
      <protection locked="0"/>
    </xf>
    <xf numFmtId="171" fontId="59" fillId="0" borderId="0" xfId="0" applyNumberFormat="1" applyFont="1" applyFill="1" applyAlignment="1" applyProtection="1">
      <alignment/>
      <protection locked="0"/>
    </xf>
    <xf numFmtId="179" fontId="67" fillId="0" borderId="0" xfId="69" applyFont="1" applyFill="1" applyBorder="1" applyAlignment="1" applyProtection="1">
      <alignment/>
      <protection locked="0"/>
    </xf>
    <xf numFmtId="0" fontId="68" fillId="0" borderId="0" xfId="0" applyFont="1" applyFill="1" applyAlignment="1" applyProtection="1">
      <alignment/>
      <protection locked="0"/>
    </xf>
    <xf numFmtId="0" fontId="68" fillId="0" borderId="0" xfId="0" applyFont="1" applyFill="1" applyAlignment="1" applyProtection="1">
      <alignment horizontal="center"/>
      <protection locked="0"/>
    </xf>
    <xf numFmtId="171" fontId="59" fillId="0" borderId="0" xfId="0" applyNumberFormat="1" applyFont="1" applyFill="1" applyAlignment="1" applyProtection="1">
      <alignment/>
      <protection locked="0"/>
    </xf>
    <xf numFmtId="0" fontId="68" fillId="0" borderId="0" xfId="0" applyFont="1" applyFill="1" applyAlignment="1" applyProtection="1">
      <alignment wrapText="1"/>
      <protection locked="0"/>
    </xf>
    <xf numFmtId="3" fontId="59" fillId="0" borderId="0" xfId="0" applyNumberFormat="1" applyFont="1" applyFill="1" applyAlignment="1" applyProtection="1">
      <alignment/>
      <protection locked="0"/>
    </xf>
    <xf numFmtId="0" fontId="20" fillId="0" borderId="0" xfId="0" applyFont="1" applyFill="1" applyAlignment="1" applyProtection="1">
      <alignment horizontal="center" vertical="top"/>
      <protection/>
    </xf>
    <xf numFmtId="0" fontId="19" fillId="0" borderId="0" xfId="0" applyFont="1" applyFill="1" applyAlignment="1" applyProtection="1">
      <alignment horizontal="justify" vertical="top"/>
      <protection/>
    </xf>
    <xf numFmtId="0" fontId="20" fillId="0" borderId="0" xfId="0" applyFont="1" applyFill="1" applyAlignment="1" applyProtection="1">
      <alignment horizontal="justify" vertical="top"/>
      <protection/>
    </xf>
    <xf numFmtId="0" fontId="69" fillId="0" borderId="0" xfId="0" applyFont="1" applyAlignment="1" applyProtection="1">
      <alignment horizontal="justify" vertical="top"/>
      <protection/>
    </xf>
    <xf numFmtId="0" fontId="69" fillId="0" borderId="0" xfId="0" applyFont="1" applyAlignment="1" applyProtection="1">
      <alignment horizontal="left" vertical="top"/>
      <protection/>
    </xf>
    <xf numFmtId="0" fontId="69" fillId="0" borderId="0" xfId="0" applyFont="1" applyAlignment="1" applyProtection="1">
      <alignment/>
      <protection/>
    </xf>
    <xf numFmtId="0" fontId="66" fillId="0" borderId="0" xfId="0" applyFont="1" applyFill="1" applyAlignment="1" applyProtection="1">
      <alignment horizontal="center" vertical="top"/>
      <protection/>
    </xf>
    <xf numFmtId="0" fontId="4" fillId="0" borderId="0" xfId="0" applyFont="1" applyAlignment="1" applyProtection="1">
      <alignment horizontal="justify" wrapText="1"/>
      <protection/>
    </xf>
    <xf numFmtId="0" fontId="4" fillId="0" borderId="0" xfId="0" applyFont="1" applyAlignment="1" applyProtection="1">
      <alignment horizontal="justify"/>
      <protection/>
    </xf>
    <xf numFmtId="0" fontId="19" fillId="0" borderId="0" xfId="0" applyFont="1" applyFill="1" applyAlignment="1" applyProtection="1">
      <alignment horizontal="center" vertical="top"/>
      <protection/>
    </xf>
    <xf numFmtId="0" fontId="61" fillId="0" borderId="10" xfId="0" applyFont="1" applyFill="1" applyBorder="1" applyAlignment="1" applyProtection="1">
      <alignment horizontal="justify" vertical="top"/>
      <protection/>
    </xf>
    <xf numFmtId="0" fontId="61" fillId="0" borderId="0" xfId="0" applyFont="1" applyFill="1" applyAlignment="1" applyProtection="1">
      <alignment horizontal="justify" vertical="top"/>
      <protection/>
    </xf>
    <xf numFmtId="0" fontId="19" fillId="0" borderId="0" xfId="0" applyFont="1" applyFill="1" applyAlignment="1" applyProtection="1">
      <alignment horizontal="right" vertical="top"/>
      <protection/>
    </xf>
    <xf numFmtId="0" fontId="19" fillId="0" borderId="0" xfId="0" applyFont="1" applyFill="1" applyBorder="1" applyAlignment="1" applyProtection="1">
      <alignment horizontal="justify" vertical="top"/>
      <protection/>
    </xf>
    <xf numFmtId="4" fontId="20" fillId="0" borderId="0" xfId="0" applyNumberFormat="1" applyFont="1" applyFill="1" applyAlignment="1" applyProtection="1">
      <alignment horizontal="right" wrapText="1"/>
      <protection/>
    </xf>
    <xf numFmtId="0" fontId="20" fillId="0" borderId="0" xfId="0" applyFont="1" applyFill="1" applyBorder="1" applyAlignment="1" applyProtection="1">
      <alignment horizontal="justify" vertical="top"/>
      <protection/>
    </xf>
    <xf numFmtId="3" fontId="20" fillId="0" borderId="0" xfId="0" applyNumberFormat="1" applyFont="1" applyFill="1" applyAlignment="1" applyProtection="1">
      <alignment horizontal="right"/>
      <protection/>
    </xf>
    <xf numFmtId="0" fontId="20" fillId="0" borderId="10" xfId="0" applyFont="1" applyFill="1" applyBorder="1" applyAlignment="1" applyProtection="1">
      <alignment horizontal="justify" vertical="top"/>
      <protection/>
    </xf>
    <xf numFmtId="0" fontId="20" fillId="0" borderId="0" xfId="0" applyFont="1" applyFill="1" applyAlignment="1" applyProtection="1">
      <alignment horizontal="right" vertical="top" wrapText="1"/>
      <protection/>
    </xf>
    <xf numFmtId="0" fontId="20" fillId="0" borderId="0" xfId="0" applyFont="1" applyFill="1" applyAlignment="1" applyProtection="1">
      <alignment horizontal="justify" vertical="top" wrapText="1"/>
      <protection/>
    </xf>
    <xf numFmtId="0" fontId="19" fillId="0" borderId="0" xfId="0" applyFont="1" applyFill="1" applyAlignment="1" applyProtection="1">
      <alignment horizontal="center"/>
      <protection/>
    </xf>
    <xf numFmtId="0" fontId="19" fillId="0" borderId="0" xfId="0" applyFont="1" applyFill="1" applyAlignment="1" applyProtection="1">
      <alignment horizontal="right"/>
      <protection/>
    </xf>
    <xf numFmtId="0" fontId="20" fillId="0" borderId="0" xfId="0" applyFont="1" applyFill="1" applyAlignment="1" applyProtection="1" quotePrefix="1">
      <alignment horizontal="right" vertical="top" wrapText="1"/>
      <protection/>
    </xf>
    <xf numFmtId="0" fontId="20" fillId="0" borderId="0" xfId="0" applyFont="1" applyFill="1" applyAlignment="1" applyProtection="1">
      <alignment horizontal="center" wrapText="1"/>
      <protection/>
    </xf>
    <xf numFmtId="193" fontId="20" fillId="0" borderId="0" xfId="69" applyNumberFormat="1" applyFont="1" applyFill="1" applyAlignment="1" applyProtection="1">
      <alignment horizontal="left" wrapText="1"/>
      <protection/>
    </xf>
    <xf numFmtId="193" fontId="20" fillId="0" borderId="0" xfId="69" applyNumberFormat="1" applyFont="1" applyFill="1" applyAlignment="1" applyProtection="1">
      <alignment horizontal="right" wrapText="1"/>
      <protection/>
    </xf>
    <xf numFmtId="0" fontId="19" fillId="0" borderId="0" xfId="0" applyFont="1" applyFill="1" applyAlignment="1" applyProtection="1">
      <alignment horizontal="center" wrapText="1"/>
      <protection/>
    </xf>
    <xf numFmtId="193" fontId="19" fillId="0" borderId="0" xfId="69" applyNumberFormat="1" applyFont="1" applyFill="1" applyAlignment="1" applyProtection="1">
      <alignment horizontal="right" wrapText="1"/>
      <protection/>
    </xf>
    <xf numFmtId="0" fontId="19" fillId="0" borderId="0" xfId="0" applyFont="1" applyFill="1" applyAlignment="1" applyProtection="1">
      <alignment horizontal="right"/>
      <protection/>
    </xf>
    <xf numFmtId="0" fontId="20" fillId="0" borderId="0" xfId="0" applyFont="1" applyFill="1" applyAlignment="1" applyProtection="1">
      <alignment horizontal="center" vertical="top" wrapText="1"/>
      <protection/>
    </xf>
    <xf numFmtId="3"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justify" vertical="top" wrapText="1"/>
      <protection/>
    </xf>
    <xf numFmtId="0" fontId="20" fillId="0" borderId="0" xfId="0" applyFont="1" applyFill="1" applyAlignment="1" applyProtection="1">
      <alignment horizontal="justify" vertical="top"/>
      <protection/>
    </xf>
    <xf numFmtId="0" fontId="20" fillId="0" borderId="0" xfId="0" applyFont="1" applyFill="1" applyBorder="1" applyAlignment="1" applyProtection="1">
      <alignment horizontal="left"/>
      <protection/>
    </xf>
    <xf numFmtId="0" fontId="19" fillId="0" borderId="0" xfId="0" applyFont="1" applyFill="1" applyAlignment="1" applyProtection="1">
      <alignment/>
      <protection/>
    </xf>
    <xf numFmtId="49" fontId="62" fillId="0" borderId="0" xfId="0" applyNumberFormat="1" applyFont="1" applyFill="1" applyAlignment="1" applyProtection="1">
      <alignment horizontal="center" vertical="top"/>
      <protection/>
    </xf>
    <xf numFmtId="0" fontId="62" fillId="0" borderId="0" xfId="0" applyFont="1" applyFill="1" applyAlignment="1" applyProtection="1">
      <alignment horizontal="justify" vertical="top" wrapText="1"/>
      <protection/>
    </xf>
    <xf numFmtId="0" fontId="62" fillId="0" borderId="0" xfId="0" applyFont="1" applyFill="1" applyAlignment="1" applyProtection="1">
      <alignment horizontal="center"/>
      <protection/>
    </xf>
    <xf numFmtId="0" fontId="62" fillId="0" borderId="0" xfId="0" applyFont="1" applyFill="1" applyAlignment="1" applyProtection="1">
      <alignment horizontal="right"/>
      <protection/>
    </xf>
    <xf numFmtId="49" fontId="63" fillId="0" borderId="0" xfId="0" applyNumberFormat="1" applyFont="1" applyFill="1" applyAlignment="1" applyProtection="1">
      <alignment horizontal="center" vertical="top"/>
      <protection/>
    </xf>
    <xf numFmtId="0" fontId="63" fillId="0" borderId="0" xfId="0" applyFont="1" applyFill="1" applyAlignment="1" applyProtection="1">
      <alignment horizontal="justify" vertical="top"/>
      <protection/>
    </xf>
    <xf numFmtId="0" fontId="63" fillId="0" borderId="0" xfId="0" applyFont="1" applyFill="1" applyAlignment="1" applyProtection="1">
      <alignment horizontal="center"/>
      <protection/>
    </xf>
    <xf numFmtId="0" fontId="63" fillId="0" borderId="0" xfId="0" applyFont="1" applyFill="1" applyAlignment="1" applyProtection="1">
      <alignment horizontal="right"/>
      <protection/>
    </xf>
    <xf numFmtId="0" fontId="62" fillId="0" borderId="0" xfId="0" applyFont="1" applyFill="1" applyAlignment="1" applyProtection="1">
      <alignment horizontal="justify" vertical="top"/>
      <protection/>
    </xf>
    <xf numFmtId="49" fontId="64" fillId="0" borderId="0" xfId="0" applyNumberFormat="1" applyFont="1" applyFill="1" applyAlignment="1" applyProtection="1">
      <alignment horizontal="center" vertical="top"/>
      <protection/>
    </xf>
    <xf numFmtId="0" fontId="64" fillId="0" borderId="0" xfId="0" applyFont="1" applyFill="1" applyAlignment="1" applyProtection="1">
      <alignment horizontal="justify" vertical="top"/>
      <protection/>
    </xf>
    <xf numFmtId="0" fontId="64" fillId="0" borderId="0" xfId="0" applyFont="1" applyFill="1" applyAlignment="1" applyProtection="1">
      <alignment horizontal="center"/>
      <protection/>
    </xf>
    <xf numFmtId="0" fontId="64" fillId="0" borderId="0" xfId="0" applyFont="1" applyFill="1" applyAlignment="1" applyProtection="1">
      <alignment horizontal="right"/>
      <protection/>
    </xf>
    <xf numFmtId="0" fontId="20" fillId="0" borderId="13"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20" fillId="0" borderId="13" xfId="0" applyNumberFormat="1" applyFont="1" applyFill="1" applyBorder="1" applyAlignment="1" applyProtection="1">
      <alignment horizontal="right" vertical="center"/>
      <protection/>
    </xf>
    <xf numFmtId="3" fontId="19" fillId="0" borderId="0" xfId="0" applyNumberFormat="1" applyFont="1" applyFill="1" applyAlignment="1" applyProtection="1">
      <alignment horizontal="right"/>
      <protection/>
    </xf>
    <xf numFmtId="0" fontId="20" fillId="0" borderId="0" xfId="0" applyFont="1" applyFill="1" applyAlignment="1" applyProtection="1">
      <alignment horizontal="left"/>
      <protection/>
    </xf>
    <xf numFmtId="3" fontId="20" fillId="0" borderId="10" xfId="0" applyNumberFormat="1" applyFont="1" applyFill="1" applyBorder="1" applyAlignment="1" applyProtection="1">
      <alignment horizontal="right"/>
      <protection/>
    </xf>
    <xf numFmtId="0" fontId="19" fillId="0" borderId="0" xfId="0" applyFont="1" applyFill="1" applyBorder="1" applyAlignment="1" applyProtection="1">
      <alignment horizontal="center" vertical="top"/>
      <protection/>
    </xf>
    <xf numFmtId="0" fontId="20" fillId="0" borderId="0" xfId="0" applyFont="1" applyFill="1" applyAlignment="1" applyProtection="1">
      <alignment horizontal="center"/>
      <protection/>
    </xf>
    <xf numFmtId="3" fontId="20" fillId="0" borderId="0" xfId="0" applyNumberFormat="1" applyFont="1" applyFill="1" applyAlignment="1" applyProtection="1">
      <alignment horizontal="right"/>
      <protection/>
    </xf>
    <xf numFmtId="0" fontId="19" fillId="0" borderId="0" xfId="0" applyFont="1" applyFill="1" applyAlignment="1" applyProtection="1">
      <alignment horizontal="justify" vertical="top" wrapText="1"/>
      <protection/>
    </xf>
    <xf numFmtId="3" fontId="20" fillId="0" borderId="0" xfId="0" applyNumberFormat="1" applyFont="1" applyFill="1" applyAlignment="1" applyProtection="1">
      <alignment horizontal="center"/>
      <protection/>
    </xf>
    <xf numFmtId="0" fontId="20" fillId="0" borderId="0" xfId="0" applyFont="1" applyFill="1" applyAlignment="1" applyProtection="1">
      <alignment horizontal="justify" vertical="top" wrapText="1"/>
      <protection/>
    </xf>
    <xf numFmtId="0" fontId="20" fillId="0" borderId="0" xfId="0" applyFont="1" applyFill="1" applyAlignment="1" applyProtection="1">
      <alignment horizontal="center" vertical="top"/>
      <protection/>
    </xf>
    <xf numFmtId="0" fontId="19" fillId="0" borderId="0" xfId="0" applyFont="1" applyFill="1" applyAlignment="1" applyProtection="1">
      <alignment horizontal="justify" vertical="top"/>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19" fillId="0" borderId="0" xfId="0" applyFont="1" applyFill="1" applyBorder="1" applyAlignment="1" applyProtection="1">
      <alignment horizontal="center" vertical="top"/>
      <protection/>
    </xf>
    <xf numFmtId="4" fontId="19" fillId="0" borderId="0" xfId="0" applyNumberFormat="1" applyFont="1" applyFill="1" applyBorder="1" applyAlignment="1" applyProtection="1">
      <alignment horizontal="justify" vertical="top" wrapText="1"/>
      <protection/>
    </xf>
    <xf numFmtId="0" fontId="19" fillId="0" borderId="0" xfId="0" applyFont="1" applyFill="1" applyAlignment="1" applyProtection="1">
      <alignment horizontal="justify" vertical="top" wrapText="1"/>
      <protection/>
    </xf>
    <xf numFmtId="1" fontId="19" fillId="0" borderId="0" xfId="0" applyNumberFormat="1" applyFont="1" applyFill="1" applyAlignment="1" applyProtection="1">
      <alignment horizontal="justify" vertical="top"/>
      <protection/>
    </xf>
    <xf numFmtId="0" fontId="19" fillId="0" borderId="0" xfId="0" applyFont="1" applyFill="1" applyBorder="1" applyAlignment="1" applyProtection="1">
      <alignment horizontal="justify" vertical="top"/>
      <protection/>
    </xf>
    <xf numFmtId="4" fontId="19" fillId="0" borderId="0" xfId="0" applyNumberFormat="1" applyFont="1" applyFill="1" applyAlignment="1" applyProtection="1">
      <alignment horizontal="justify" vertical="top" wrapText="1"/>
      <protection/>
    </xf>
    <xf numFmtId="1" fontId="20" fillId="0" borderId="0" xfId="0" applyNumberFormat="1" applyFont="1" applyFill="1" applyAlignment="1" applyProtection="1">
      <alignment horizontal="center" wrapText="1"/>
      <protection/>
    </xf>
    <xf numFmtId="4" fontId="20" fillId="0" borderId="0" xfId="0" applyNumberFormat="1" applyFont="1" applyFill="1" applyAlignment="1" applyProtection="1">
      <alignment horizontal="justify" vertical="top" wrapText="1"/>
      <protection/>
    </xf>
    <xf numFmtId="0" fontId="62" fillId="0" borderId="0" xfId="0" applyFont="1" applyFill="1" applyBorder="1" applyAlignment="1" applyProtection="1">
      <alignment horizontal="justify" vertical="top" wrapText="1"/>
      <protection/>
    </xf>
    <xf numFmtId="0" fontId="20" fillId="0" borderId="0" xfId="0" applyFont="1" applyFill="1" applyBorder="1" applyAlignment="1" applyProtection="1">
      <alignment horizontal="justify" vertical="top" wrapText="1"/>
      <protection/>
    </xf>
    <xf numFmtId="49" fontId="20" fillId="0" borderId="0" xfId="0" applyNumberFormat="1" applyFont="1" applyFill="1" applyAlignment="1" applyProtection="1">
      <alignment horizontal="justify" vertical="top" wrapText="1"/>
      <protection/>
    </xf>
    <xf numFmtId="1" fontId="20" fillId="0" borderId="0" xfId="0" applyNumberFormat="1" applyFont="1" applyFill="1" applyAlignment="1" applyProtection="1">
      <alignment horizontal="justify" vertical="top" wrapText="1"/>
      <protection/>
    </xf>
    <xf numFmtId="9" fontId="20" fillId="0" borderId="0" xfId="0" applyNumberFormat="1" applyFont="1" applyFill="1" applyAlignment="1" applyProtection="1">
      <alignment horizontal="center"/>
      <protection/>
    </xf>
    <xf numFmtId="1" fontId="20" fillId="0" borderId="0" xfId="0" applyNumberFormat="1" applyFont="1" applyFill="1" applyAlignment="1" applyProtection="1">
      <alignment horizontal="center"/>
      <protection/>
    </xf>
    <xf numFmtId="0" fontId="20" fillId="0" borderId="10" xfId="0" applyFont="1" applyFill="1" applyBorder="1" applyAlignment="1" applyProtection="1">
      <alignment horizontal="center" vertical="top"/>
      <protection/>
    </xf>
    <xf numFmtId="0" fontId="20" fillId="0" borderId="10" xfId="0" applyFont="1" applyFill="1" applyBorder="1" applyAlignment="1" applyProtection="1">
      <alignment horizontal="justify" vertical="top"/>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horizontal="right"/>
      <protection/>
    </xf>
    <xf numFmtId="0" fontId="20" fillId="0" borderId="0" xfId="0" applyFont="1" applyFill="1" applyAlignment="1" applyProtection="1">
      <alignment vertical="top"/>
      <protection/>
    </xf>
    <xf numFmtId="0" fontId="20" fillId="0" borderId="0" xfId="0" applyFont="1" applyFill="1" applyBorder="1" applyAlignment="1" applyProtection="1">
      <alignment horizontal="justify" vertical="top"/>
      <protection/>
    </xf>
    <xf numFmtId="0" fontId="19" fillId="0" borderId="0" xfId="0" applyFont="1" applyFill="1" applyBorder="1" applyAlignment="1" applyProtection="1">
      <alignment horizontal="right"/>
      <protection/>
    </xf>
    <xf numFmtId="0" fontId="20"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right" vertical="top"/>
      <protection/>
    </xf>
    <xf numFmtId="0" fontId="20"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right"/>
      <protection/>
    </xf>
    <xf numFmtId="0" fontId="20" fillId="0" borderId="0" xfId="0" applyFont="1" applyFill="1" applyAlignment="1" applyProtection="1">
      <alignment horizontal="right"/>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justify" vertical="center"/>
      <protection/>
    </xf>
    <xf numFmtId="3" fontId="20" fillId="0" borderId="0" xfId="0" applyNumberFormat="1" applyFont="1" applyFill="1" applyBorder="1" applyAlignment="1" applyProtection="1">
      <alignment horizontal="right" vertical="center"/>
      <protection/>
    </xf>
    <xf numFmtId="0" fontId="20" fillId="0" borderId="0" xfId="0" applyFont="1" applyFill="1" applyAlignment="1" applyProtection="1">
      <alignment horizontal="left"/>
      <protection/>
    </xf>
    <xf numFmtId="0" fontId="59" fillId="0" borderId="0" xfId="0" applyFont="1" applyFill="1" applyAlignment="1" applyProtection="1">
      <alignment horizontal="justify" vertical="top"/>
      <protection/>
    </xf>
    <xf numFmtId="0" fontId="59" fillId="0" borderId="0" xfId="0" applyFont="1" applyFill="1" applyAlignment="1" applyProtection="1">
      <alignment horizontal="left"/>
      <protection/>
    </xf>
    <xf numFmtId="0" fontId="0" fillId="0" borderId="0" xfId="0" applyAlignment="1" applyProtection="1">
      <alignment horizontal="right"/>
      <protection locked="0"/>
    </xf>
    <xf numFmtId="0" fontId="0" fillId="0" borderId="0" xfId="0" applyAlignment="1" applyProtection="1">
      <alignment/>
      <protection locked="0"/>
    </xf>
    <xf numFmtId="4" fontId="72" fillId="0" borderId="0" xfId="0" applyNumberFormat="1" applyFont="1" applyAlignment="1" applyProtection="1">
      <alignment horizontal="right"/>
      <protection locked="0"/>
    </xf>
    <xf numFmtId="171" fontId="72" fillId="0" borderId="0" xfId="0" applyNumberFormat="1" applyFont="1" applyFill="1" applyAlignment="1" applyProtection="1">
      <alignment horizontal="right" wrapText="1"/>
      <protection locked="0"/>
    </xf>
    <xf numFmtId="0" fontId="20" fillId="0" borderId="0" xfId="0" applyFont="1" applyAlignment="1" applyProtection="1">
      <alignment horizontal="right"/>
      <protection locked="0"/>
    </xf>
    <xf numFmtId="0" fontId="20" fillId="0" borderId="0" xfId="0" applyFont="1" applyAlignment="1" applyProtection="1">
      <alignment/>
      <protection locked="0"/>
    </xf>
    <xf numFmtId="4" fontId="72" fillId="0" borderId="10" xfId="0" applyNumberFormat="1" applyFont="1" applyBorder="1" applyAlignment="1" applyProtection="1">
      <alignment horizontal="right"/>
      <protection locked="0"/>
    </xf>
    <xf numFmtId="171" fontId="72" fillId="0" borderId="10" xfId="0" applyNumberFormat="1" applyFont="1" applyBorder="1" applyAlignment="1" applyProtection="1">
      <alignment horizontal="right" wrapText="1"/>
      <protection locked="0"/>
    </xf>
    <xf numFmtId="171" fontId="72" fillId="0" borderId="0" xfId="0" applyNumberFormat="1" applyFont="1" applyAlignment="1" applyProtection="1">
      <alignment horizontal="right" wrapText="1"/>
      <protection locked="0"/>
    </xf>
    <xf numFmtId="4" fontId="0" fillId="0" borderId="0" xfId="0" applyNumberFormat="1" applyFont="1" applyAlignment="1" applyProtection="1">
      <alignment horizontal="right"/>
      <protection locked="0"/>
    </xf>
    <xf numFmtId="0" fontId="0" fillId="0" borderId="0" xfId="0" applyFont="1" applyAlignment="1" applyProtection="1">
      <alignment horizontal="right"/>
      <protection locked="0"/>
    </xf>
    <xf numFmtId="0" fontId="0" fillId="0" borderId="0" xfId="0" applyFont="1" applyAlignment="1" applyProtection="1">
      <alignment/>
      <protection locked="0"/>
    </xf>
    <xf numFmtId="4" fontId="5"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protection locked="0"/>
    </xf>
    <xf numFmtId="4" fontId="4" fillId="0" borderId="0" xfId="0" applyNumberFormat="1" applyFont="1" applyBorder="1" applyAlignment="1" applyProtection="1">
      <alignment horizontal="right"/>
      <protection locked="0"/>
    </xf>
    <xf numFmtId="171" fontId="4" fillId="0" borderId="0" xfId="0" applyNumberFormat="1" applyFont="1" applyBorder="1" applyAlignment="1" applyProtection="1">
      <alignment horizontal="right" wrapText="1"/>
      <protection locked="0"/>
    </xf>
    <xf numFmtId="49" fontId="6" fillId="0" borderId="0" xfId="0" applyNumberFormat="1" applyFont="1" applyAlignment="1" applyProtection="1">
      <alignment horizontal="center" vertical="top"/>
      <protection locked="0"/>
    </xf>
    <xf numFmtId="4" fontId="6" fillId="0" borderId="0" xfId="0" applyNumberFormat="1" applyFont="1" applyAlignment="1" applyProtection="1">
      <alignment horizontal="right"/>
      <protection locked="0"/>
    </xf>
    <xf numFmtId="171" fontId="6" fillId="0" borderId="0" xfId="0" applyNumberFormat="1" applyFont="1" applyFill="1" applyAlignment="1" applyProtection="1">
      <alignment horizontal="right" wrapText="1"/>
      <protection locked="0"/>
    </xf>
    <xf numFmtId="171" fontId="6" fillId="34" borderId="0" xfId="0" applyNumberFormat="1" applyFont="1" applyFill="1" applyAlignment="1" applyProtection="1">
      <alignment horizontal="right" wrapText="1"/>
      <protection locked="0"/>
    </xf>
    <xf numFmtId="4" fontId="72" fillId="0" borderId="0" xfId="0" applyNumberFormat="1" applyFont="1" applyFill="1" applyAlignment="1" applyProtection="1">
      <alignment horizontal="right" vertical="center"/>
      <protection locked="0"/>
    </xf>
    <xf numFmtId="171" fontId="72" fillId="0" borderId="0" xfId="0" applyNumberFormat="1" applyFont="1" applyFill="1" applyAlignment="1" applyProtection="1">
      <alignment horizontal="right" vertical="center" wrapText="1"/>
      <protection locked="0"/>
    </xf>
    <xf numFmtId="0" fontId="20" fillId="0" borderId="0" xfId="0" applyFont="1" applyFill="1" applyAlignment="1" applyProtection="1">
      <alignment horizontal="right" vertical="center"/>
      <protection locked="0"/>
    </xf>
    <xf numFmtId="0" fontId="20" fillId="0" borderId="0" xfId="0" applyFont="1" applyFill="1" applyAlignment="1" applyProtection="1">
      <alignment vertical="center"/>
      <protection locked="0"/>
    </xf>
    <xf numFmtId="4" fontId="72" fillId="0" borderId="0" xfId="0" applyNumberFormat="1" applyFont="1" applyFill="1" applyAlignment="1" applyProtection="1">
      <alignment horizontal="right"/>
      <protection locked="0"/>
    </xf>
    <xf numFmtId="0" fontId="20" fillId="0" borderId="0" xfId="0" applyFont="1" applyFill="1" applyAlignment="1" applyProtection="1">
      <alignment horizontal="right"/>
      <protection locked="0"/>
    </xf>
    <xf numFmtId="0" fontId="20" fillId="0" borderId="0" xfId="0" applyFont="1" applyFill="1" applyAlignment="1" applyProtection="1">
      <alignment/>
      <protection locked="0"/>
    </xf>
    <xf numFmtId="4" fontId="6" fillId="0" borderId="10" xfId="0" applyNumberFormat="1" applyFont="1" applyBorder="1" applyAlignment="1" applyProtection="1">
      <alignment horizontal="right"/>
      <protection locked="0"/>
    </xf>
    <xf numFmtId="171" fontId="0" fillId="0" borderId="10" xfId="0" applyNumberFormat="1" applyBorder="1" applyAlignment="1" applyProtection="1">
      <alignment horizontal="right" wrapText="1"/>
      <protection locked="0"/>
    </xf>
    <xf numFmtId="171" fontId="6" fillId="0" borderId="10" xfId="0" applyNumberFormat="1" applyFont="1" applyBorder="1" applyAlignment="1" applyProtection="1">
      <alignment horizontal="right" wrapText="1"/>
      <protection locked="0"/>
    </xf>
    <xf numFmtId="171" fontId="78" fillId="0" borderId="0" xfId="0" applyNumberFormat="1" applyFont="1" applyFill="1" applyAlignment="1" applyProtection="1">
      <alignment horizontal="right" wrapText="1"/>
      <protection locked="0"/>
    </xf>
    <xf numFmtId="0" fontId="83" fillId="0" borderId="0" xfId="0" applyFont="1" applyAlignment="1" applyProtection="1">
      <alignment horizontal="right"/>
      <protection locked="0"/>
    </xf>
    <xf numFmtId="4" fontId="78" fillId="0" borderId="0" xfId="0" applyNumberFormat="1" applyFont="1" applyAlignment="1" applyProtection="1">
      <alignment horizontal="right"/>
      <protection locked="0"/>
    </xf>
    <xf numFmtId="171" fontId="78" fillId="0" borderId="0" xfId="0" applyNumberFormat="1" applyFont="1" applyFill="1" applyAlignment="1" applyProtection="1">
      <alignment horizontal="right" wrapText="1"/>
      <protection locked="0"/>
    </xf>
    <xf numFmtId="4" fontId="83" fillId="0" borderId="0" xfId="0" applyNumberFormat="1" applyFont="1" applyAlignment="1" applyProtection="1">
      <alignment horizontal="right"/>
      <protection locked="0"/>
    </xf>
    <xf numFmtId="171" fontId="83" fillId="0" borderId="0" xfId="0" applyNumberFormat="1" applyFont="1" applyAlignment="1" applyProtection="1">
      <alignment horizontal="right" wrapText="1"/>
      <protection locked="0"/>
    </xf>
    <xf numFmtId="0" fontId="0" fillId="0" borderId="0" xfId="0" applyAlignment="1" applyProtection="1">
      <alignment horizontal="center" vertical="top"/>
      <protection locked="0"/>
    </xf>
    <xf numFmtId="4" fontId="4" fillId="0" borderId="10" xfId="0" applyNumberFormat="1" applyFont="1" applyBorder="1" applyAlignment="1" applyProtection="1">
      <alignment horizontal="right"/>
      <protection locked="0"/>
    </xf>
    <xf numFmtId="171" fontId="4" fillId="0" borderId="10" xfId="0" applyNumberFormat="1" applyFont="1" applyBorder="1" applyAlignment="1" applyProtection="1">
      <alignment horizontal="right" wrapText="1"/>
      <protection locked="0"/>
    </xf>
    <xf numFmtId="4" fontId="6" fillId="0" borderId="0" xfId="0" applyNumberFormat="1" applyFont="1" applyFill="1" applyAlignment="1" applyProtection="1">
      <alignment horizontal="right"/>
      <protection locked="0"/>
    </xf>
    <xf numFmtId="0" fontId="0" fillId="0" borderId="0" xfId="0" applyFill="1" applyAlignment="1" applyProtection="1">
      <alignment horizontal="right"/>
      <protection locked="0"/>
    </xf>
    <xf numFmtId="0" fontId="0" fillId="0" borderId="0" xfId="0" applyFill="1" applyAlignment="1" applyProtection="1">
      <alignment/>
      <protection locked="0"/>
    </xf>
    <xf numFmtId="4" fontId="0" fillId="0" borderId="0" xfId="0" applyNumberFormat="1" applyFill="1" applyAlignment="1" applyProtection="1">
      <alignment horizontal="right"/>
      <protection locked="0"/>
    </xf>
    <xf numFmtId="171" fontId="0" fillId="0" borderId="0" xfId="0" applyNumberFormat="1" applyFill="1" applyAlignment="1" applyProtection="1">
      <alignment horizontal="right" wrapText="1"/>
      <protection locked="0"/>
    </xf>
    <xf numFmtId="0" fontId="19" fillId="0" borderId="0" xfId="0" applyFont="1" applyFill="1" applyAlignment="1" applyProtection="1">
      <alignment horizontal="right"/>
      <protection locked="0"/>
    </xf>
    <xf numFmtId="0" fontId="19" fillId="0" borderId="0" xfId="0" applyFont="1" applyFill="1" applyAlignment="1" applyProtection="1">
      <alignment/>
      <protection locked="0"/>
    </xf>
    <xf numFmtId="0" fontId="0" fillId="0" borderId="0" xfId="0" applyAlignment="1" applyProtection="1">
      <alignment horizontal="justify" vertical="top"/>
      <protection locked="0"/>
    </xf>
    <xf numFmtId="4" fontId="0" fillId="0" borderId="0" xfId="0" applyNumberFormat="1" applyAlignment="1" applyProtection="1">
      <alignment horizontal="center"/>
      <protection locked="0"/>
    </xf>
    <xf numFmtId="4" fontId="0" fillId="0" borderId="0" xfId="0" applyNumberFormat="1" applyAlignment="1" applyProtection="1">
      <alignment horizontal="right"/>
      <protection locked="0"/>
    </xf>
    <xf numFmtId="49" fontId="72" fillId="0" borderId="0" xfId="0" applyNumberFormat="1" applyFont="1" applyAlignment="1" applyProtection="1">
      <alignment horizontal="center" vertical="top"/>
      <protection/>
    </xf>
    <xf numFmtId="0" fontId="72" fillId="0" borderId="0" xfId="0" applyFont="1" applyAlignment="1" applyProtection="1">
      <alignment horizontal="justify" vertical="top" wrapText="1"/>
      <protection/>
    </xf>
    <xf numFmtId="0" fontId="72" fillId="0" borderId="0" xfId="0" applyFont="1" applyAlignment="1" applyProtection="1">
      <alignment horizontal="center"/>
      <protection/>
    </xf>
    <xf numFmtId="4" fontId="72" fillId="0" borderId="0" xfId="0" applyNumberFormat="1" applyFont="1" applyAlignment="1" applyProtection="1">
      <alignment horizontal="center"/>
      <protection/>
    </xf>
    <xf numFmtId="49" fontId="71" fillId="0" borderId="10" xfId="0" applyNumberFormat="1" applyFont="1" applyBorder="1" applyAlignment="1" applyProtection="1">
      <alignment horizontal="center" vertical="top"/>
      <protection/>
    </xf>
    <xf numFmtId="0" fontId="72" fillId="0" borderId="10" xfId="0" applyFont="1" applyBorder="1" applyAlignment="1" applyProtection="1">
      <alignment horizontal="justify" vertical="top" wrapText="1"/>
      <protection/>
    </xf>
    <xf numFmtId="0" fontId="72" fillId="0" borderId="10" xfId="0" applyFont="1" applyBorder="1" applyAlignment="1" applyProtection="1">
      <alignment horizontal="center"/>
      <protection/>
    </xf>
    <xf numFmtId="4" fontId="72" fillId="0" borderId="10" xfId="0" applyNumberFormat="1" applyFont="1" applyBorder="1" applyAlignment="1" applyProtection="1">
      <alignment horizontal="center"/>
      <protection/>
    </xf>
    <xf numFmtId="49" fontId="71" fillId="0" borderId="0" xfId="0" applyNumberFormat="1" applyFont="1" applyBorder="1" applyAlignment="1" applyProtection="1">
      <alignment horizontal="center" vertical="top"/>
      <protection/>
    </xf>
    <xf numFmtId="49" fontId="5" fillId="0" borderId="0" xfId="0" applyNumberFormat="1" applyFont="1" applyBorder="1" applyAlignment="1" applyProtection="1">
      <alignment horizontal="center" vertical="top"/>
      <protection/>
    </xf>
    <xf numFmtId="4" fontId="5" fillId="0" borderId="0" xfId="0" applyNumberFormat="1" applyFont="1" applyAlignment="1" applyProtection="1">
      <alignment horizontal="center"/>
      <protection/>
    </xf>
    <xf numFmtId="0" fontId="0" fillId="0" borderId="0" xfId="0" applyAlignment="1" applyProtection="1">
      <alignment horizontal="center" vertical="top"/>
      <protection/>
    </xf>
    <xf numFmtId="0" fontId="0" fillId="0" borderId="0" xfId="0" applyAlignment="1" applyProtection="1">
      <alignment horizontal="justify" vertical="top"/>
      <protection/>
    </xf>
    <xf numFmtId="4" fontId="0" fillId="0" borderId="0" xfId="0" applyNumberFormat="1" applyAlignment="1" applyProtection="1">
      <alignment horizontal="center"/>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center"/>
      <protection/>
    </xf>
    <xf numFmtId="49" fontId="16" fillId="0" borderId="0" xfId="0" applyNumberFormat="1" applyFont="1" applyBorder="1" applyAlignment="1" applyProtection="1">
      <alignment horizontal="center" vertical="top"/>
      <protection/>
    </xf>
    <xf numFmtId="0" fontId="4" fillId="0" borderId="0" xfId="0" applyFont="1" applyBorder="1" applyAlignment="1" applyProtection="1">
      <alignment horizontal="justify" vertical="top" wrapText="1"/>
      <protection/>
    </xf>
    <xf numFmtId="0" fontId="6" fillId="0" borderId="0" xfId="0" applyFont="1" applyBorder="1" applyAlignment="1" applyProtection="1">
      <alignment horizontal="center"/>
      <protection/>
    </xf>
    <xf numFmtId="4" fontId="4" fillId="0" borderId="0" xfId="0" applyNumberFormat="1" applyFont="1" applyBorder="1" applyAlignment="1" applyProtection="1">
      <alignment horizontal="center"/>
      <protection/>
    </xf>
    <xf numFmtId="49" fontId="6" fillId="0" borderId="0" xfId="0" applyNumberFormat="1" applyFont="1" applyAlignment="1" applyProtection="1">
      <alignment horizontal="center" vertical="top"/>
      <protection/>
    </xf>
    <xf numFmtId="4" fontId="6" fillId="0" borderId="0" xfId="0" applyNumberFormat="1" applyFont="1" applyAlignment="1" applyProtection="1">
      <alignment horizontal="center"/>
      <protection/>
    </xf>
    <xf numFmtId="0" fontId="6" fillId="0" borderId="0" xfId="0" applyFont="1" applyAlignment="1" applyProtection="1">
      <alignment horizontal="center" wrapText="1"/>
      <protection/>
    </xf>
    <xf numFmtId="3" fontId="6" fillId="0" borderId="0" xfId="0" applyNumberFormat="1" applyFont="1" applyAlignment="1" applyProtection="1">
      <alignment horizontal="center"/>
      <protection/>
    </xf>
    <xf numFmtId="49" fontId="6" fillId="0" borderId="10" xfId="0" applyNumberFormat="1" applyFont="1" applyBorder="1" applyAlignment="1" applyProtection="1">
      <alignment horizontal="center" vertical="top"/>
      <protection/>
    </xf>
    <xf numFmtId="0" fontId="6" fillId="0" borderId="10" xfId="0" applyFont="1" applyBorder="1" applyAlignment="1" applyProtection="1">
      <alignment horizontal="justify" vertical="top" wrapText="1"/>
      <protection/>
    </xf>
    <xf numFmtId="0" fontId="72" fillId="0" borderId="0" xfId="0" applyFont="1" applyFill="1" applyAlignment="1" applyProtection="1">
      <alignment horizontal="justify" vertical="center" wrapText="1"/>
      <protection/>
    </xf>
    <xf numFmtId="4" fontId="71" fillId="0" borderId="0" xfId="0" applyNumberFormat="1" applyFont="1" applyFill="1" applyAlignment="1" applyProtection="1">
      <alignment horizontal="center" vertical="center"/>
      <protection/>
    </xf>
    <xf numFmtId="49" fontId="5" fillId="0" borderId="0" xfId="0" applyNumberFormat="1" applyFont="1" applyAlignment="1" applyProtection="1">
      <alignment horizontal="center" vertical="top"/>
      <protection/>
    </xf>
    <xf numFmtId="0" fontId="72" fillId="0" borderId="0" xfId="0" applyFont="1" applyFill="1" applyAlignment="1" applyProtection="1">
      <alignment horizontal="justify" vertical="top" wrapText="1"/>
      <protection/>
    </xf>
    <xf numFmtId="4" fontId="71" fillId="0" borderId="0" xfId="0" applyNumberFormat="1" applyFont="1" applyFill="1" applyAlignment="1" applyProtection="1">
      <alignment horizontal="center"/>
      <protection/>
    </xf>
    <xf numFmtId="0" fontId="0" fillId="0" borderId="10" xfId="0" applyBorder="1" applyAlignment="1" applyProtection="1">
      <alignment horizontal="justify" vertical="top"/>
      <protection/>
    </xf>
    <xf numFmtId="4" fontId="6" fillId="0" borderId="10" xfId="0" applyNumberFormat="1" applyFont="1" applyBorder="1" applyAlignment="1" applyProtection="1">
      <alignment horizontal="center"/>
      <protection/>
    </xf>
    <xf numFmtId="0" fontId="4" fillId="0" borderId="0" xfId="0" applyFont="1" applyBorder="1" applyAlignment="1" applyProtection="1">
      <alignment horizontal="center"/>
      <protection/>
    </xf>
    <xf numFmtId="9" fontId="6" fillId="0" borderId="0" xfId="0" applyNumberFormat="1" applyFont="1" applyAlignment="1" applyProtection="1">
      <alignment horizontal="justify" vertical="top" wrapText="1"/>
      <protection/>
    </xf>
    <xf numFmtId="49" fontId="72" fillId="0" borderId="0" xfId="0" applyNumberFormat="1" applyFont="1" applyFill="1" applyBorder="1" applyAlignment="1" applyProtection="1">
      <alignment horizontal="center" vertical="top"/>
      <protection/>
    </xf>
    <xf numFmtId="0" fontId="71" fillId="0" borderId="0" xfId="0" applyFont="1" applyFill="1" applyBorder="1" applyAlignment="1" applyProtection="1">
      <alignment horizontal="center"/>
      <protection/>
    </xf>
    <xf numFmtId="4" fontId="71" fillId="0" borderId="0" xfId="0" applyNumberFormat="1" applyFont="1" applyFill="1" applyBorder="1" applyAlignment="1" applyProtection="1">
      <alignment horizontal="center"/>
      <protection/>
    </xf>
    <xf numFmtId="0" fontId="5" fillId="0" borderId="0" xfId="0" applyFont="1" applyAlignment="1" applyProtection="1">
      <alignment vertical="top"/>
      <protection/>
    </xf>
    <xf numFmtId="0" fontId="6" fillId="0" borderId="0" xfId="0" applyFont="1" applyAlignment="1" applyProtection="1">
      <alignment horizontal="center"/>
      <protection/>
    </xf>
    <xf numFmtId="4" fontId="6" fillId="0" borderId="0" xfId="0" applyNumberFormat="1" applyFont="1" applyFill="1" applyAlignment="1" applyProtection="1">
      <alignment horizontal="center"/>
      <protection/>
    </xf>
    <xf numFmtId="3" fontId="4" fillId="0" borderId="0" xfId="0" applyNumberFormat="1" applyFont="1" applyAlignment="1" applyProtection="1">
      <alignment horizontal="center"/>
      <protection/>
    </xf>
    <xf numFmtId="0" fontId="83" fillId="0" borderId="0" xfId="0" applyFont="1" applyAlignment="1" applyProtection="1">
      <alignment horizontal="center" vertical="top"/>
      <protection/>
    </xf>
    <xf numFmtId="0" fontId="78" fillId="0" borderId="0" xfId="0" applyFont="1" applyAlignment="1" applyProtection="1">
      <alignment horizontal="center" wrapText="1"/>
      <protection/>
    </xf>
    <xf numFmtId="3" fontId="78" fillId="0" borderId="0" xfId="0" applyNumberFormat="1" applyFont="1" applyAlignment="1" applyProtection="1">
      <alignment horizontal="center"/>
      <protection/>
    </xf>
    <xf numFmtId="0" fontId="78" fillId="0" borderId="0" xfId="0" applyFont="1" applyAlignment="1" applyProtection="1">
      <alignment horizontal="justify" vertical="top" wrapText="1"/>
      <protection/>
    </xf>
    <xf numFmtId="0" fontId="86" fillId="0" borderId="0" xfId="0" applyFont="1" applyAlignment="1" applyProtection="1">
      <alignment horizontal="justify" vertical="top" wrapText="1"/>
      <protection/>
    </xf>
    <xf numFmtId="0" fontId="0" fillId="0" borderId="0" xfId="0" applyFont="1" applyAlignment="1" applyProtection="1">
      <alignment horizontal="center" vertical="top"/>
      <protection/>
    </xf>
    <xf numFmtId="49" fontId="78" fillId="0" borderId="0" xfId="0" applyNumberFormat="1" applyFont="1" applyAlignment="1" applyProtection="1">
      <alignment horizontal="center" vertical="top"/>
      <protection/>
    </xf>
    <xf numFmtId="0" fontId="83" fillId="0" borderId="0" xfId="0" applyFont="1" applyAlignment="1" applyProtection="1">
      <alignment horizontal="justify" vertical="top"/>
      <protection/>
    </xf>
    <xf numFmtId="0" fontId="83" fillId="0" borderId="0" xfId="0" applyFont="1" applyAlignment="1" applyProtection="1">
      <alignment horizontal="center"/>
      <protection/>
    </xf>
    <xf numFmtId="4" fontId="83" fillId="0" borderId="0" xfId="0" applyNumberFormat="1" applyFont="1" applyAlignment="1" applyProtection="1">
      <alignment horizontal="center"/>
      <protection/>
    </xf>
    <xf numFmtId="4" fontId="78" fillId="0" borderId="0" xfId="0" applyNumberFormat="1" applyFont="1" applyAlignment="1" applyProtection="1">
      <alignment horizontal="center"/>
      <protection/>
    </xf>
    <xf numFmtId="0" fontId="72" fillId="0" borderId="0" xfId="0" applyFont="1" applyFill="1" applyAlignment="1" applyProtection="1">
      <alignment vertical="center"/>
      <protection/>
    </xf>
    <xf numFmtId="49" fontId="71" fillId="0" borderId="0" xfId="0" applyNumberFormat="1" applyFont="1" applyFill="1" applyAlignment="1" applyProtection="1">
      <alignment horizontal="center" vertical="center"/>
      <protection/>
    </xf>
    <xf numFmtId="49" fontId="15" fillId="0" borderId="0" xfId="0" applyNumberFormat="1" applyFont="1" applyBorder="1" applyAlignment="1" applyProtection="1">
      <alignment horizontal="center" vertical="top"/>
      <protection/>
    </xf>
    <xf numFmtId="9" fontId="6" fillId="0" borderId="0" xfId="0" applyNumberFormat="1" applyFont="1" applyAlignment="1" applyProtection="1">
      <alignment horizontal="center" wrapText="1"/>
      <protection/>
    </xf>
    <xf numFmtId="0" fontId="4" fillId="0" borderId="10" xfId="0" applyFont="1" applyBorder="1" applyAlignment="1" applyProtection="1">
      <alignment horizontal="justify" vertical="top"/>
      <protection/>
    </xf>
    <xf numFmtId="4" fontId="4" fillId="0" borderId="10" xfId="0" applyNumberFormat="1" applyFont="1" applyBorder="1" applyAlignment="1" applyProtection="1">
      <alignment horizontal="center"/>
      <protection/>
    </xf>
    <xf numFmtId="3" fontId="6" fillId="0" borderId="0" xfId="0" applyNumberFormat="1" applyFont="1" applyFill="1" applyAlignment="1" applyProtection="1">
      <alignment horizontal="center"/>
      <protection/>
    </xf>
    <xf numFmtId="0" fontId="6" fillId="0" borderId="0" xfId="0" applyFont="1" applyFill="1" applyAlignment="1" applyProtection="1">
      <alignment horizontal="center" wrapText="1"/>
      <protection/>
    </xf>
    <xf numFmtId="4" fontId="6" fillId="0" borderId="10" xfId="0" applyNumberFormat="1" applyFont="1" applyFill="1" applyBorder="1" applyAlignment="1" applyProtection="1">
      <alignment horizontal="center"/>
      <protection/>
    </xf>
    <xf numFmtId="171" fontId="26" fillId="0" borderId="0" xfId="0" applyNumberFormat="1" applyFont="1" applyFill="1" applyAlignment="1" applyProtection="1">
      <alignment wrapText="1"/>
      <protection locked="0"/>
    </xf>
    <xf numFmtId="0" fontId="74" fillId="0" borderId="0" xfId="0" applyFont="1" applyAlignment="1" applyProtection="1">
      <alignment vertical="top"/>
      <protection locked="0"/>
    </xf>
    <xf numFmtId="0" fontId="7" fillId="0" borderId="0" xfId="0" applyFont="1" applyAlignment="1" applyProtection="1">
      <alignment horizontal="justify"/>
      <protection locked="0"/>
    </xf>
    <xf numFmtId="0" fontId="7" fillId="0" borderId="10" xfId="0" applyFont="1" applyBorder="1" applyAlignment="1" applyProtection="1">
      <alignment horizontal="justify"/>
      <protection locked="0"/>
    </xf>
    <xf numFmtId="171" fontId="7" fillId="0" borderId="10" xfId="0" applyNumberFormat="1" applyFont="1" applyFill="1" applyBorder="1" applyAlignment="1" applyProtection="1">
      <alignment horizontal="right" wrapText="1"/>
      <protection locked="0"/>
    </xf>
    <xf numFmtId="171" fontId="7" fillId="0" borderId="0" xfId="0" applyNumberFormat="1" applyFont="1" applyAlignment="1" applyProtection="1">
      <alignment horizontal="right" wrapText="1"/>
      <protection locked="0"/>
    </xf>
    <xf numFmtId="0" fontId="6" fillId="0" borderId="0" xfId="0" applyFont="1" applyAlignment="1" applyProtection="1">
      <alignment horizontal="justify"/>
      <protection locked="0"/>
    </xf>
    <xf numFmtId="4" fontId="6" fillId="0" borderId="0" xfId="0" applyNumberFormat="1" applyFont="1" applyBorder="1" applyAlignment="1" applyProtection="1">
      <alignment horizontal="right"/>
      <protection locked="0"/>
    </xf>
    <xf numFmtId="171" fontId="6" fillId="0" borderId="0" xfId="0" applyNumberFormat="1" applyFont="1" applyFill="1" applyBorder="1" applyAlignment="1" applyProtection="1">
      <alignment horizontal="right" wrapText="1"/>
      <protection locked="0"/>
    </xf>
    <xf numFmtId="171" fontId="19" fillId="0" borderId="0" xfId="0" applyNumberFormat="1" applyFont="1" applyAlignment="1" applyProtection="1">
      <alignment horizontal="right" wrapText="1"/>
      <protection locked="0"/>
    </xf>
    <xf numFmtId="0" fontId="26" fillId="0" borderId="0" xfId="0" applyFont="1" applyAlignment="1" applyProtection="1">
      <alignment horizontal="justify" vertical="top" wrapText="1"/>
      <protection/>
    </xf>
    <xf numFmtId="4" fontId="76" fillId="0" borderId="0" xfId="0" applyNumberFormat="1" applyFont="1" applyAlignment="1" applyProtection="1">
      <alignment/>
      <protection/>
    </xf>
    <xf numFmtId="2" fontId="26" fillId="0" borderId="0" xfId="0" applyNumberFormat="1" applyFont="1" applyAlignment="1" applyProtection="1">
      <alignment/>
      <protection/>
    </xf>
    <xf numFmtId="49" fontId="7" fillId="0" borderId="0" xfId="0" applyNumberFormat="1" applyFont="1" applyAlignment="1" applyProtection="1">
      <alignment horizontal="center" vertical="top"/>
      <protection/>
    </xf>
    <xf numFmtId="0" fontId="7" fillId="0" borderId="0" xfId="0" applyFont="1" applyAlignment="1" applyProtection="1">
      <alignment horizontal="center"/>
      <protection/>
    </xf>
    <xf numFmtId="0" fontId="7" fillId="0" borderId="0" xfId="0" applyFont="1" applyAlignment="1" applyProtection="1">
      <alignment horizontal="justify"/>
      <protection/>
    </xf>
    <xf numFmtId="49" fontId="7" fillId="0" borderId="10" xfId="0" applyNumberFormat="1" applyFont="1" applyBorder="1" applyAlignment="1" applyProtection="1">
      <alignment horizontal="center" vertical="top"/>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horizontal="center"/>
      <protection/>
    </xf>
    <xf numFmtId="0" fontId="7" fillId="0" borderId="10" xfId="0" applyFont="1" applyBorder="1" applyAlignment="1" applyProtection="1">
      <alignment horizontal="justify"/>
      <protection/>
    </xf>
    <xf numFmtId="49" fontId="4" fillId="0" borderId="0" xfId="0" applyNumberFormat="1" applyFont="1" applyBorder="1" applyAlignment="1" applyProtection="1">
      <alignment horizontal="center" vertical="top"/>
      <protection/>
    </xf>
    <xf numFmtId="0" fontId="18" fillId="0" borderId="0" xfId="0" applyFont="1" applyAlignment="1" applyProtection="1">
      <alignment horizontal="justify" vertical="top" wrapText="1"/>
      <protection/>
    </xf>
    <xf numFmtId="0" fontId="6" fillId="0" borderId="0" xfId="0" applyFont="1" applyAlignment="1" applyProtection="1">
      <alignment horizontal="justify"/>
      <protection/>
    </xf>
    <xf numFmtId="0" fontId="6" fillId="0" borderId="0" xfId="0" applyFont="1" applyAlignment="1" applyProtection="1">
      <alignment horizontal="center" vertical="top"/>
      <protection/>
    </xf>
    <xf numFmtId="171" fontId="6" fillId="0" borderId="0" xfId="0" applyNumberFormat="1" applyFont="1" applyAlignment="1" applyProtection="1">
      <alignment horizontal="right" vertical="top" wrapText="1"/>
      <protection/>
    </xf>
    <xf numFmtId="1" fontId="6" fillId="0" borderId="0" xfId="0" applyNumberFormat="1" applyFont="1" applyAlignment="1" applyProtection="1">
      <alignment horizontal="center"/>
      <protection/>
    </xf>
    <xf numFmtId="1" fontId="6" fillId="0" borderId="0" xfId="0" applyNumberFormat="1" applyFont="1" applyBorder="1" applyAlignment="1" applyProtection="1">
      <alignment horizontal="center"/>
      <protection/>
    </xf>
    <xf numFmtId="49" fontId="71" fillId="0" borderId="0" xfId="0" applyNumberFormat="1" applyFont="1" applyAlignment="1" applyProtection="1">
      <alignment horizontal="center" vertical="top"/>
      <protection/>
    </xf>
    <xf numFmtId="3" fontId="71" fillId="0" borderId="0" xfId="0" applyNumberFormat="1" applyFont="1" applyAlignment="1" applyProtection="1">
      <alignment/>
      <protection/>
    </xf>
    <xf numFmtId="0" fontId="84" fillId="0" borderId="0" xfId="0" applyNumberFormat="1" applyFont="1" applyFill="1" applyBorder="1" applyAlignment="1" applyProtection="1">
      <alignment horizontal="center" vertical="top"/>
      <protection locked="0"/>
    </xf>
    <xf numFmtId="0" fontId="47" fillId="0" borderId="0" xfId="0" applyNumberFormat="1" applyFont="1" applyFill="1" applyBorder="1" applyAlignment="1" applyProtection="1">
      <alignment horizontal="justify" vertical="center"/>
      <protection locked="0"/>
    </xf>
    <xf numFmtId="0" fontId="55" fillId="0" borderId="0" xfId="0" applyNumberFormat="1" applyFont="1" applyFill="1" applyBorder="1" applyAlignment="1" applyProtection="1">
      <alignment horizontal="center" vertical="top"/>
      <protection locked="0"/>
    </xf>
    <xf numFmtId="0" fontId="55" fillId="0" borderId="0" xfId="0" applyNumberFormat="1" applyFont="1" applyFill="1" applyBorder="1" applyAlignment="1" applyProtection="1">
      <alignment horizontal="center"/>
      <protection locked="0"/>
    </xf>
    <xf numFmtId="0" fontId="55"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horizontal="justify" vertical="top"/>
      <protection locked="0"/>
    </xf>
    <xf numFmtId="0" fontId="0" fillId="0" borderId="0" xfId="0" applyNumberFormat="1" applyFont="1" applyFill="1" applyBorder="1" applyAlignment="1" applyProtection="1">
      <alignment horizontal="justify" vertical="top" wrapText="1"/>
      <protection locked="0"/>
    </xf>
    <xf numFmtId="0" fontId="56" fillId="0" borderId="0" xfId="0" applyNumberFormat="1" applyFont="1" applyFill="1" applyBorder="1" applyAlignment="1" applyProtection="1">
      <alignment horizontal="center" vertical="top"/>
      <protection locked="0"/>
    </xf>
    <xf numFmtId="0" fontId="55" fillId="0" borderId="0" xfId="0" applyNumberFormat="1" applyFont="1" applyFill="1" applyBorder="1" applyAlignment="1" applyProtection="1">
      <alignment vertical="center"/>
      <protection locked="0"/>
    </xf>
    <xf numFmtId="0" fontId="55" fillId="0" borderId="0" xfId="0" applyNumberFormat="1" applyFont="1" applyFill="1" applyBorder="1" applyAlignment="1" applyProtection="1">
      <alignment vertical="top" wrapText="1"/>
      <protection locked="0"/>
    </xf>
    <xf numFmtId="4" fontId="55" fillId="0" borderId="0" xfId="47" applyNumberFormat="1" applyFont="1" applyFill="1" applyBorder="1" applyAlignment="1" applyProtection="1">
      <alignment horizontal="center" wrapText="1"/>
      <protection locked="0"/>
    </xf>
    <xf numFmtId="4" fontId="55" fillId="0" borderId="13" xfId="47" applyNumberFormat="1" applyFont="1" applyFill="1" applyBorder="1" applyAlignment="1" applyProtection="1">
      <alignment horizontal="center" vertical="center" wrapText="1"/>
      <protection locked="0"/>
    </xf>
    <xf numFmtId="171" fontId="55" fillId="0" borderId="0" xfId="0" applyNumberFormat="1" applyFont="1" applyFill="1" applyBorder="1" applyAlignment="1" applyProtection="1">
      <alignment vertical="top"/>
      <protection locked="0"/>
    </xf>
    <xf numFmtId="4" fontId="55" fillId="0" borderId="14" xfId="0" applyNumberFormat="1" applyFont="1" applyFill="1" applyBorder="1" applyAlignment="1" applyProtection="1">
      <alignment horizontal="center"/>
      <protection locked="0"/>
    </xf>
    <xf numFmtId="4" fontId="55" fillId="0" borderId="10" xfId="0" applyNumberFormat="1" applyFont="1" applyFill="1" applyBorder="1" applyAlignment="1" applyProtection="1">
      <alignment horizontal="center"/>
      <protection locked="0"/>
    </xf>
    <xf numFmtId="4" fontId="55" fillId="0" borderId="0" xfId="0" applyNumberFormat="1" applyFont="1" applyFill="1" applyBorder="1" applyAlignment="1" applyProtection="1">
      <alignment horizontal="center" wrapText="1"/>
      <protection locked="0"/>
    </xf>
    <xf numFmtId="4" fontId="56" fillId="0" borderId="13" xfId="0" applyNumberFormat="1" applyFont="1" applyFill="1" applyBorder="1" applyAlignment="1" applyProtection="1">
      <alignment horizontal="center" vertical="center"/>
      <protection locked="0"/>
    </xf>
    <xf numFmtId="4" fontId="55" fillId="0" borderId="0" xfId="0" applyNumberFormat="1" applyFont="1" applyFill="1" applyBorder="1" applyAlignment="1" applyProtection="1">
      <alignment/>
      <protection/>
    </xf>
    <xf numFmtId="3" fontId="55" fillId="0" borderId="0" xfId="0" applyNumberFormat="1" applyFont="1" applyFill="1" applyBorder="1" applyAlignment="1" applyProtection="1">
      <alignment horizontal="center"/>
      <protection/>
    </xf>
    <xf numFmtId="0" fontId="56" fillId="0" borderId="0" xfId="0" applyFont="1" applyFill="1" applyBorder="1" applyAlignment="1" applyProtection="1">
      <alignment vertical="top" wrapText="1"/>
      <protection/>
    </xf>
    <xf numFmtId="3" fontId="55" fillId="0" borderId="0" xfId="0" applyNumberFormat="1" applyFont="1" applyFill="1" applyBorder="1" applyAlignment="1" applyProtection="1">
      <alignment/>
      <protection/>
    </xf>
    <xf numFmtId="3" fontId="55" fillId="0" borderId="13" xfId="0" applyNumberFormat="1" applyFont="1" applyFill="1" applyBorder="1" applyAlignment="1" applyProtection="1">
      <alignment vertical="center"/>
      <protection/>
    </xf>
    <xf numFmtId="0" fontId="55" fillId="0" borderId="0" xfId="47" applyFont="1" applyFill="1" applyBorder="1" applyAlignment="1" applyProtection="1">
      <alignment horizontal="left" vertical="top" wrapText="1"/>
      <protection/>
    </xf>
    <xf numFmtId="0" fontId="55" fillId="0" borderId="0" xfId="47" applyFont="1" applyFill="1" applyBorder="1" applyAlignment="1" applyProtection="1">
      <alignment horizontal="center" wrapText="1"/>
      <protection/>
    </xf>
    <xf numFmtId="3" fontId="55" fillId="0" borderId="0" xfId="47" applyNumberFormat="1" applyFont="1" applyFill="1" applyBorder="1" applyAlignment="1" applyProtection="1">
      <alignment horizontal="center" wrapText="1"/>
      <protection/>
    </xf>
    <xf numFmtId="0" fontId="55" fillId="0" borderId="13" xfId="47" applyFont="1" applyFill="1" applyBorder="1" applyAlignment="1" applyProtection="1">
      <alignment horizontal="center" vertical="center" wrapText="1"/>
      <protection/>
    </xf>
    <xf numFmtId="3" fontId="55" fillId="0" borderId="13" xfId="47" applyNumberFormat="1" applyFont="1" applyFill="1" applyBorder="1" applyAlignment="1" applyProtection="1">
      <alignment horizontal="right" vertical="center" wrapText="1"/>
      <protection/>
    </xf>
    <xf numFmtId="4" fontId="55" fillId="0" borderId="13" xfId="0" applyNumberFormat="1" applyFont="1" applyFill="1" applyBorder="1" applyAlignment="1" applyProtection="1">
      <alignment vertical="center"/>
      <protection/>
    </xf>
    <xf numFmtId="0" fontId="55" fillId="0" borderId="0" xfId="41" applyFont="1" applyBorder="1" applyAlignment="1" applyProtection="1">
      <alignment wrapText="1"/>
      <protection/>
    </xf>
    <xf numFmtId="4" fontId="56" fillId="0" borderId="0" xfId="0" applyNumberFormat="1" applyFont="1" applyFill="1" applyBorder="1" applyAlignment="1" applyProtection="1">
      <alignment/>
      <protection/>
    </xf>
    <xf numFmtId="0" fontId="55" fillId="0" borderId="0" xfId="0" applyFont="1" applyFill="1" applyBorder="1" applyAlignment="1" applyProtection="1">
      <alignment horizontal="left" vertical="top" wrapText="1"/>
      <protection/>
    </xf>
    <xf numFmtId="3" fontId="56" fillId="0" borderId="0" xfId="0" applyNumberFormat="1" applyFont="1" applyFill="1" applyBorder="1" applyAlignment="1" applyProtection="1">
      <alignment/>
      <protection/>
    </xf>
    <xf numFmtId="0" fontId="55" fillId="0" borderId="0" xfId="43" applyFont="1" applyBorder="1" applyAlignment="1" applyProtection="1">
      <alignment wrapText="1"/>
      <protection/>
    </xf>
    <xf numFmtId="0" fontId="55" fillId="0" borderId="0" xfId="43" applyFont="1" applyBorder="1" applyProtection="1">
      <alignment/>
      <protection/>
    </xf>
    <xf numFmtId="0" fontId="55" fillId="0" borderId="0" xfId="43" applyFont="1" applyBorder="1" applyAlignment="1" applyProtection="1">
      <alignment horizontal="left" wrapText="1"/>
      <protection/>
    </xf>
    <xf numFmtId="3" fontId="56" fillId="0" borderId="13" xfId="0" applyNumberFormat="1" applyFont="1" applyFill="1" applyBorder="1" applyAlignment="1" applyProtection="1">
      <alignment vertical="center"/>
      <protection/>
    </xf>
    <xf numFmtId="0" fontId="55" fillId="0" borderId="0" xfId="46" applyFont="1" applyFill="1" applyBorder="1" applyAlignment="1" applyProtection="1">
      <alignment horizontal="left" vertical="top" wrapText="1"/>
      <protection/>
    </xf>
    <xf numFmtId="3" fontId="55" fillId="0" borderId="14" xfId="0" applyNumberFormat="1" applyFont="1" applyFill="1" applyBorder="1" applyAlignment="1" applyProtection="1">
      <alignment/>
      <protection/>
    </xf>
    <xf numFmtId="3" fontId="56" fillId="0" borderId="10" xfId="0" applyNumberFormat="1" applyFont="1" applyFill="1" applyBorder="1" applyAlignment="1" applyProtection="1">
      <alignment/>
      <protection/>
    </xf>
    <xf numFmtId="4" fontId="55" fillId="0" borderId="0" xfId="0" applyNumberFormat="1" applyFont="1" applyFill="1" applyBorder="1" applyAlignment="1" applyProtection="1">
      <alignment horizontal="right"/>
      <protection/>
    </xf>
    <xf numFmtId="0" fontId="55" fillId="0" borderId="0" xfId="0" applyFont="1" applyFill="1" applyBorder="1" applyAlignment="1" applyProtection="1">
      <alignment vertical="center" wrapText="1"/>
      <protection/>
    </xf>
    <xf numFmtId="3" fontId="55" fillId="0" borderId="0" xfId="0" applyNumberFormat="1" applyFont="1" applyFill="1" applyBorder="1" applyAlignment="1" applyProtection="1">
      <alignment horizontal="right"/>
      <protection/>
    </xf>
    <xf numFmtId="3" fontId="55" fillId="0" borderId="13" xfId="0" applyNumberFormat="1" applyFont="1" applyFill="1" applyBorder="1" applyAlignment="1" applyProtection="1">
      <alignment horizontal="right" vertical="center"/>
      <protection/>
    </xf>
    <xf numFmtId="4" fontId="56" fillId="0" borderId="13" xfId="0" applyNumberFormat="1" applyFont="1" applyFill="1" applyBorder="1" applyAlignment="1" applyProtection="1">
      <alignment vertical="center"/>
      <protection/>
    </xf>
    <xf numFmtId="0" fontId="18" fillId="0" borderId="0" xfId="0" applyFont="1" applyFill="1" applyAlignment="1" applyProtection="1">
      <alignment/>
      <protection locked="0"/>
    </xf>
    <xf numFmtId="171" fontId="18" fillId="0" borderId="0" xfId="0" applyNumberFormat="1" applyFont="1" applyFill="1" applyAlignment="1" applyProtection="1">
      <alignment horizontal="right" wrapText="1"/>
      <protection locked="0"/>
    </xf>
    <xf numFmtId="0" fontId="58" fillId="0" borderId="0" xfId="0" applyFont="1" applyAlignment="1" applyProtection="1">
      <alignment/>
      <protection locked="0"/>
    </xf>
    <xf numFmtId="0" fontId="4" fillId="0" borderId="10" xfId="0" applyFont="1" applyBorder="1" applyAlignment="1" applyProtection="1">
      <alignment/>
      <protection locked="0"/>
    </xf>
    <xf numFmtId="0" fontId="19" fillId="0" borderId="0" xfId="0" applyFont="1" applyFill="1" applyBorder="1" applyAlignment="1" applyProtection="1">
      <alignment/>
      <protection locked="0"/>
    </xf>
    <xf numFmtId="171" fontId="19" fillId="0" borderId="0" xfId="0" applyNumberFormat="1" applyFont="1" applyFill="1" applyBorder="1" applyAlignment="1" applyProtection="1">
      <alignment horizontal="right" wrapText="1"/>
      <protection locked="0"/>
    </xf>
    <xf numFmtId="0" fontId="4" fillId="0" borderId="0" xfId="0" applyFont="1" applyBorder="1" applyAlignment="1" applyProtection="1">
      <alignment/>
      <protection locked="0"/>
    </xf>
    <xf numFmtId="0" fontId="20" fillId="0" borderId="0" xfId="0" applyFont="1" applyFill="1" applyBorder="1" applyAlignment="1" applyProtection="1">
      <alignment/>
      <protection locked="0"/>
    </xf>
    <xf numFmtId="0" fontId="73" fillId="35" borderId="0" xfId="0" applyFont="1" applyFill="1" applyAlignment="1" applyProtection="1">
      <alignment horizontal="center"/>
      <protection locked="0"/>
    </xf>
    <xf numFmtId="196" fontId="19" fillId="0" borderId="0" xfId="0" applyNumberFormat="1" applyFont="1" applyBorder="1" applyAlignment="1" applyProtection="1">
      <alignment wrapText="1"/>
      <protection locked="0"/>
    </xf>
    <xf numFmtId="171" fontId="4" fillId="0" borderId="0" xfId="0" applyNumberFormat="1" applyFont="1" applyBorder="1" applyAlignment="1" applyProtection="1">
      <alignment horizontal="right" wrapText="1"/>
      <protection locked="0"/>
    </xf>
    <xf numFmtId="0" fontId="62" fillId="0" borderId="0" xfId="0" applyFont="1" applyAlignment="1" applyProtection="1">
      <alignment/>
      <protection locked="0"/>
    </xf>
    <xf numFmtId="171" fontId="20" fillId="0" borderId="0" xfId="0" applyNumberFormat="1" applyFont="1" applyAlignment="1" applyProtection="1">
      <alignment horizontal="right" wrapText="1"/>
      <protection locked="0"/>
    </xf>
    <xf numFmtId="0" fontId="20" fillId="0" borderId="0" xfId="0" applyFont="1" applyAlignment="1" applyProtection="1">
      <alignment/>
      <protection locked="0"/>
    </xf>
    <xf numFmtId="0" fontId="20"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20" fillId="0" borderId="0" xfId="0" applyFont="1" applyFill="1" applyAlignment="1" applyProtection="1">
      <alignment horizontal="left" vertical="top"/>
      <protection/>
    </xf>
    <xf numFmtId="0" fontId="74" fillId="0" borderId="0" xfId="0" applyFont="1" applyFill="1" applyAlignment="1" applyProtection="1">
      <alignment horizontal="center" vertical="top"/>
      <protection/>
    </xf>
    <xf numFmtId="0" fontId="74" fillId="0" borderId="0" xfId="0" applyFont="1" applyFill="1" applyAlignment="1" applyProtection="1">
      <alignment horizontal="left" vertical="top"/>
      <protection/>
    </xf>
    <xf numFmtId="0" fontId="18" fillId="0" borderId="0" xfId="0" applyFont="1" applyFill="1" applyAlignment="1" applyProtection="1">
      <alignment horizontal="center"/>
      <protection/>
    </xf>
    <xf numFmtId="0" fontId="18" fillId="0" borderId="0" xfId="0" applyFont="1" applyFill="1" applyAlignment="1" applyProtection="1">
      <alignment horizontal="right"/>
      <protection/>
    </xf>
    <xf numFmtId="0" fontId="19" fillId="0" borderId="0" xfId="0" applyFont="1" applyFill="1" applyBorder="1" applyAlignment="1" applyProtection="1">
      <alignment horizontal="left" vertical="top"/>
      <protection/>
    </xf>
    <xf numFmtId="0" fontId="4" fillId="0" borderId="10" xfId="0" applyFont="1" applyBorder="1" applyAlignment="1" applyProtection="1">
      <alignment/>
      <protection/>
    </xf>
    <xf numFmtId="0" fontId="61" fillId="0" borderId="0" xfId="0" applyFont="1" applyFill="1" applyAlignment="1" applyProtection="1">
      <alignment horizontal="left" vertical="top"/>
      <protection/>
    </xf>
    <xf numFmtId="0" fontId="61" fillId="0" borderId="0" xfId="0" applyFont="1" applyFill="1" applyBorder="1" applyAlignment="1" applyProtection="1">
      <alignment horizontal="left" vertical="top"/>
      <protection/>
    </xf>
    <xf numFmtId="0" fontId="20" fillId="0" borderId="0" xfId="0" applyFont="1" applyFill="1" applyBorder="1" applyAlignment="1" applyProtection="1">
      <alignment vertical="top"/>
      <protection/>
    </xf>
    <xf numFmtId="0" fontId="73" fillId="35" borderId="0" xfId="0" applyFont="1" applyFill="1" applyAlignment="1" applyProtection="1">
      <alignment horizontal="center" vertical="top"/>
      <protection/>
    </xf>
    <xf numFmtId="0" fontId="73" fillId="35" borderId="0" xfId="0" applyFont="1" applyFill="1" applyAlignment="1" applyProtection="1">
      <alignment horizontal="center"/>
      <protection/>
    </xf>
    <xf numFmtId="49" fontId="20" fillId="0" borderId="0" xfId="0" applyNumberFormat="1" applyFont="1" applyBorder="1" applyAlignment="1" applyProtection="1">
      <alignment horizontal="center" vertical="top" wrapText="1"/>
      <protection/>
    </xf>
    <xf numFmtId="0" fontId="20" fillId="0" borderId="0" xfId="0" applyFont="1" applyBorder="1" applyAlignment="1" applyProtection="1">
      <alignment vertical="top" wrapText="1"/>
      <protection/>
    </xf>
    <xf numFmtId="0" fontId="20" fillId="0" borderId="0" xfId="0" applyFont="1" applyBorder="1" applyAlignment="1" applyProtection="1">
      <alignment horizontal="center" wrapText="1"/>
      <protection/>
    </xf>
    <xf numFmtId="49" fontId="19" fillId="0" borderId="0" xfId="0" applyNumberFormat="1" applyFont="1" applyAlignment="1" applyProtection="1">
      <alignment horizontal="center" vertical="top"/>
      <protection/>
    </xf>
    <xf numFmtId="0" fontId="19" fillId="0" borderId="0" xfId="0" applyFont="1" applyAlignment="1" applyProtection="1">
      <alignment horizontal="justify" vertical="top"/>
      <protection/>
    </xf>
    <xf numFmtId="0" fontId="20" fillId="0" borderId="0" xfId="0" applyFont="1" applyAlignment="1" applyProtection="1">
      <alignment horizontal="center" wrapText="1"/>
      <protection/>
    </xf>
    <xf numFmtId="49" fontId="20" fillId="0" borderId="0" xfId="0" applyNumberFormat="1" applyFont="1" applyAlignment="1" applyProtection="1">
      <alignment horizontal="center" vertical="top" wrapText="1"/>
      <protection/>
    </xf>
    <xf numFmtId="0" fontId="20" fillId="0" borderId="0" xfId="0" applyFont="1" applyAlignment="1" applyProtection="1">
      <alignment vertical="top" wrapText="1"/>
      <protection/>
    </xf>
    <xf numFmtId="49" fontId="20" fillId="0" borderId="0" xfId="0" applyNumberFormat="1" applyFont="1" applyAlignment="1" applyProtection="1">
      <alignment horizontal="center" vertical="top"/>
      <protection/>
    </xf>
    <xf numFmtId="0" fontId="20" fillId="0" borderId="0" xfId="0" applyFont="1" applyAlignment="1" applyProtection="1">
      <alignment horizontal="justify" vertical="top"/>
      <protection/>
    </xf>
    <xf numFmtId="4" fontId="20" fillId="0" borderId="0" xfId="0" applyNumberFormat="1" applyFont="1" applyAlignment="1" applyProtection="1">
      <alignment horizontal="center"/>
      <protection/>
    </xf>
    <xf numFmtId="3" fontId="20" fillId="0" borderId="0" xfId="0" applyNumberFormat="1" applyFont="1" applyAlignment="1" applyProtection="1">
      <alignment/>
      <protection/>
    </xf>
    <xf numFmtId="49" fontId="20" fillId="0" borderId="0" xfId="0" applyNumberFormat="1" applyFont="1" applyBorder="1" applyAlignment="1" applyProtection="1">
      <alignment horizontal="center" vertical="top"/>
      <protection/>
    </xf>
    <xf numFmtId="0" fontId="20" fillId="0" borderId="0" xfId="0" applyFont="1" applyBorder="1" applyAlignment="1" applyProtection="1">
      <alignment horizontal="justify" vertical="top"/>
      <protection/>
    </xf>
    <xf numFmtId="4" fontId="20" fillId="0" borderId="0" xfId="0" applyNumberFormat="1" applyFont="1" applyBorder="1" applyAlignment="1" applyProtection="1">
      <alignment horizontal="center"/>
      <protection/>
    </xf>
    <xf numFmtId="3" fontId="20" fillId="0" borderId="0" xfId="0" applyNumberFormat="1" applyFont="1" applyBorder="1" applyAlignment="1" applyProtection="1">
      <alignment/>
      <protection/>
    </xf>
    <xf numFmtId="49" fontId="20" fillId="0" borderId="10" xfId="0" applyNumberFormat="1" applyFont="1" applyBorder="1" applyAlignment="1" applyProtection="1">
      <alignment horizontal="center" vertical="top"/>
      <protection/>
    </xf>
    <xf numFmtId="0" fontId="20" fillId="0" borderId="10" xfId="0" applyFont="1" applyBorder="1" applyAlignment="1" applyProtection="1">
      <alignment horizontal="justify" vertical="top"/>
      <protection/>
    </xf>
    <xf numFmtId="4" fontId="20" fillId="0" borderId="10" xfId="0" applyNumberFormat="1" applyFont="1" applyBorder="1" applyAlignment="1" applyProtection="1">
      <alignment horizontal="center"/>
      <protection/>
    </xf>
    <xf numFmtId="3" fontId="20" fillId="0" borderId="10" xfId="0" applyNumberFormat="1" applyFont="1" applyBorder="1" applyAlignment="1" applyProtection="1">
      <alignment/>
      <protection/>
    </xf>
    <xf numFmtId="4" fontId="19" fillId="0" borderId="0" xfId="0" applyNumberFormat="1" applyFont="1" applyAlignment="1" applyProtection="1">
      <alignment horizontal="center"/>
      <protection/>
    </xf>
    <xf numFmtId="3" fontId="19" fillId="0" borderId="0" xfId="0" applyNumberFormat="1" applyFont="1" applyAlignment="1" applyProtection="1">
      <alignment/>
      <protection/>
    </xf>
    <xf numFmtId="3" fontId="20" fillId="0" borderId="0" xfId="0" applyNumberFormat="1" applyFont="1" applyAlignment="1" applyProtection="1">
      <alignment horizontal="center"/>
      <protection/>
    </xf>
    <xf numFmtId="171" fontId="6" fillId="0" borderId="0" xfId="0" applyNumberFormat="1" applyFont="1" applyFill="1" applyAlignment="1" applyProtection="1">
      <alignment horizontal="right"/>
      <protection locked="0"/>
    </xf>
    <xf numFmtId="171" fontId="6" fillId="0" borderId="0" xfId="0" applyNumberFormat="1" applyFont="1" applyFill="1" applyAlignment="1" applyProtection="1">
      <alignment/>
      <protection locked="0"/>
    </xf>
    <xf numFmtId="0" fontId="0" fillId="0" borderId="10" xfId="0" applyFont="1" applyBorder="1" applyAlignment="1" applyProtection="1">
      <alignment horizontal="center"/>
      <protection locked="0"/>
    </xf>
    <xf numFmtId="171" fontId="7" fillId="0" borderId="10" xfId="0" applyNumberFormat="1" applyFont="1" applyFill="1" applyBorder="1" applyAlignment="1" applyProtection="1">
      <alignment/>
      <protection locked="0"/>
    </xf>
    <xf numFmtId="171" fontId="7" fillId="0" borderId="0" xfId="0" applyNumberFormat="1" applyFont="1" applyFill="1" applyAlignment="1" applyProtection="1">
      <alignment/>
      <protection locked="0"/>
    </xf>
    <xf numFmtId="4" fontId="7" fillId="0" borderId="10" xfId="0" applyNumberFormat="1" applyFont="1" applyBorder="1" applyAlignment="1" applyProtection="1">
      <alignment horizontal="right"/>
      <protection locked="0"/>
    </xf>
    <xf numFmtId="171" fontId="7" fillId="0" borderId="10" xfId="0" applyNumberFormat="1" applyFont="1" applyFill="1" applyBorder="1" applyAlignment="1" applyProtection="1">
      <alignment horizontal="right"/>
      <protection locked="0"/>
    </xf>
    <xf numFmtId="171" fontId="6" fillId="0" borderId="10" xfId="0" applyNumberFormat="1" applyFont="1" applyFill="1" applyBorder="1" applyAlignment="1" applyProtection="1">
      <alignment/>
      <protection locked="0"/>
    </xf>
    <xf numFmtId="171" fontId="72" fillId="0" borderId="0" xfId="0" applyNumberFormat="1" applyFont="1" applyFill="1" applyAlignment="1" applyProtection="1">
      <alignment/>
      <protection locked="0"/>
    </xf>
    <xf numFmtId="171" fontId="0" fillId="0" borderId="0" xfId="0" applyNumberFormat="1" applyAlignment="1" applyProtection="1">
      <alignment/>
      <protection locked="0"/>
    </xf>
    <xf numFmtId="49" fontId="26" fillId="0" borderId="0" xfId="0" applyNumberFormat="1" applyFont="1" applyFill="1" applyAlignment="1" applyProtection="1">
      <alignment horizontal="center" vertical="top"/>
      <protection/>
    </xf>
    <xf numFmtId="2" fontId="6" fillId="0" borderId="0" xfId="0" applyNumberFormat="1" applyFont="1" applyAlignment="1" applyProtection="1">
      <alignment horizontal="right"/>
      <protection/>
    </xf>
    <xf numFmtId="0" fontId="10" fillId="0" borderId="10" xfId="0" applyFont="1" applyBorder="1" applyAlignment="1" applyProtection="1">
      <alignment horizontal="center"/>
      <protection/>
    </xf>
    <xf numFmtId="49" fontId="7" fillId="0" borderId="20" xfId="0" applyNumberFormat="1" applyFont="1" applyBorder="1" applyAlignment="1" applyProtection="1">
      <alignment horizontal="center" vertical="top"/>
      <protection/>
    </xf>
    <xf numFmtId="0" fontId="7" fillId="0" borderId="10" xfId="0" applyFont="1" applyBorder="1" applyAlignment="1" applyProtection="1">
      <alignment horizontal="center" vertical="top" wrapText="1"/>
      <protection/>
    </xf>
    <xf numFmtId="4" fontId="7" fillId="0" borderId="10" xfId="0" applyNumberFormat="1" applyFont="1" applyBorder="1" applyAlignment="1" applyProtection="1">
      <alignment horizontal="center"/>
      <protection/>
    </xf>
    <xf numFmtId="3" fontId="7" fillId="0" borderId="10" xfId="0" applyNumberFormat="1" applyFont="1" applyBorder="1" applyAlignment="1" applyProtection="1">
      <alignment horizontal="center"/>
      <protection/>
    </xf>
    <xf numFmtId="49" fontId="6" fillId="0" borderId="21" xfId="0" applyNumberFormat="1" applyFont="1" applyBorder="1" applyAlignment="1" applyProtection="1">
      <alignment horizontal="center" vertical="top"/>
      <protection/>
    </xf>
    <xf numFmtId="0" fontId="0" fillId="0" borderId="21" xfId="0" applyBorder="1" applyAlignment="1" applyProtection="1">
      <alignment vertical="top"/>
      <protection/>
    </xf>
    <xf numFmtId="49" fontId="6" fillId="0" borderId="20" xfId="0" applyNumberFormat="1" applyFont="1" applyBorder="1" applyAlignment="1" applyProtection="1">
      <alignment horizontal="center" vertical="top"/>
      <protection/>
    </xf>
    <xf numFmtId="49" fontId="71" fillId="0" borderId="21" xfId="0" applyNumberFormat="1" applyFont="1" applyBorder="1" applyAlignment="1" applyProtection="1">
      <alignment horizontal="center" vertical="top"/>
      <protection/>
    </xf>
    <xf numFmtId="49" fontId="4" fillId="0" borderId="10" xfId="0" applyNumberFormat="1" applyFont="1" applyFill="1" applyBorder="1" applyAlignment="1" applyProtection="1">
      <alignment horizontal="center" vertical="center"/>
      <protection/>
    </xf>
    <xf numFmtId="0" fontId="6" fillId="0" borderId="0" xfId="0" applyFont="1" applyFill="1" applyAlignment="1" applyProtection="1">
      <alignment vertical="top"/>
      <protection locked="0"/>
    </xf>
    <xf numFmtId="0" fontId="6" fillId="0" borderId="0" xfId="0" applyFont="1" applyFill="1" applyAlignment="1" applyProtection="1">
      <alignment horizontal="justify" vertical="top"/>
      <protection locked="0"/>
    </xf>
    <xf numFmtId="4" fontId="6" fillId="0" borderId="0" xfId="0" applyNumberFormat="1" applyFont="1" applyAlignment="1" applyProtection="1">
      <alignment horizontal="right" vertical="top"/>
      <protection locked="0"/>
    </xf>
    <xf numFmtId="3" fontId="6" fillId="0" borderId="0" xfId="0" applyNumberFormat="1" applyFont="1" applyAlignment="1" applyProtection="1">
      <alignment vertical="top"/>
      <protection locked="0"/>
    </xf>
    <xf numFmtId="171" fontId="6" fillId="0" borderId="0" xfId="0" applyNumberFormat="1" applyFont="1" applyFill="1" applyAlignment="1" applyProtection="1">
      <alignment horizontal="right" vertical="top" wrapText="1"/>
      <protection locked="0"/>
    </xf>
    <xf numFmtId="0" fontId="7" fillId="0" borderId="0" xfId="0" applyFont="1" applyFill="1" applyAlignment="1" applyProtection="1">
      <alignment vertical="top"/>
      <protection locked="0"/>
    </xf>
    <xf numFmtId="49" fontId="7" fillId="0" borderId="0" xfId="0" applyNumberFormat="1" applyFont="1" applyFill="1" applyAlignment="1" applyProtection="1">
      <alignment horizontal="center" vertical="top"/>
      <protection locked="0"/>
    </xf>
    <xf numFmtId="0" fontId="7" fillId="0" borderId="0" xfId="0" applyFont="1" applyFill="1" applyAlignment="1" applyProtection="1">
      <alignment horizontal="justify" vertical="top"/>
      <protection locked="0"/>
    </xf>
    <xf numFmtId="4" fontId="7" fillId="0" borderId="0" xfId="0" applyNumberFormat="1" applyFont="1" applyAlignment="1" applyProtection="1">
      <alignment vertical="top"/>
      <protection locked="0"/>
    </xf>
    <xf numFmtId="171" fontId="7" fillId="0" borderId="0" xfId="0" applyNumberFormat="1" applyFont="1" applyFill="1" applyAlignment="1" applyProtection="1">
      <alignment horizontal="right" vertical="top" wrapText="1"/>
      <protection locked="0"/>
    </xf>
    <xf numFmtId="4" fontId="7" fillId="0" borderId="0" xfId="0" applyNumberFormat="1" applyFont="1" applyAlignment="1" applyProtection="1">
      <alignment horizontal="right" vertical="top"/>
      <protection locked="0"/>
    </xf>
    <xf numFmtId="3" fontId="7" fillId="0" borderId="0" xfId="0" applyNumberFormat="1" applyFont="1" applyAlignment="1" applyProtection="1">
      <alignment vertical="top"/>
      <protection locked="0"/>
    </xf>
    <xf numFmtId="3" fontId="7" fillId="0" borderId="0" xfId="0" applyNumberFormat="1" applyFont="1" applyAlignment="1" applyProtection="1">
      <alignment horizontal="right" vertical="top"/>
      <protection locked="0"/>
    </xf>
    <xf numFmtId="171" fontId="4" fillId="0" borderId="0" xfId="0" applyNumberFormat="1" applyFont="1" applyFill="1" applyAlignment="1" applyProtection="1">
      <alignment horizontal="right" vertical="top" wrapText="1"/>
      <protection locked="0"/>
    </xf>
    <xf numFmtId="0" fontId="6" fillId="0" borderId="0" xfId="0" applyFont="1" applyFill="1" applyAlignment="1" applyProtection="1">
      <alignment horizontal="center" vertical="top"/>
      <protection locked="0"/>
    </xf>
    <xf numFmtId="3" fontId="6" fillId="0" borderId="0" xfId="0" applyNumberFormat="1" applyFont="1" applyAlignment="1" applyProtection="1">
      <alignment horizontal="center" vertical="top"/>
      <protection locked="0"/>
    </xf>
    <xf numFmtId="0" fontId="6" fillId="0" borderId="0" xfId="0" applyFont="1" applyAlignment="1" applyProtection="1">
      <alignment horizontal="center" vertical="top"/>
      <protection locked="0"/>
    </xf>
    <xf numFmtId="171" fontId="4" fillId="0" borderId="0" xfId="0" applyNumberFormat="1" applyFont="1" applyFill="1" applyAlignment="1" applyProtection="1">
      <alignment horizontal="right" vertical="center" wrapText="1"/>
      <protection locked="0"/>
    </xf>
    <xf numFmtId="0" fontId="4" fillId="0" borderId="0" xfId="0" applyFont="1" applyAlignment="1" applyProtection="1">
      <alignment vertical="center"/>
      <protection locked="0"/>
    </xf>
    <xf numFmtId="171" fontId="4" fillId="0" borderId="10" xfId="0" applyNumberFormat="1" applyFont="1" applyFill="1" applyBorder="1" applyAlignment="1" applyProtection="1">
      <alignment horizontal="right" vertical="center" wrapText="1"/>
      <protection locked="0"/>
    </xf>
    <xf numFmtId="171" fontId="4" fillId="0" borderId="0" xfId="0" applyNumberFormat="1" applyFont="1" applyFill="1" applyBorder="1" applyAlignment="1" applyProtection="1">
      <alignment horizontal="right" vertical="top" wrapText="1"/>
      <protection locked="0"/>
    </xf>
    <xf numFmtId="171" fontId="5" fillId="0" borderId="0" xfId="0" applyNumberFormat="1" applyFont="1" applyFill="1" applyAlignment="1" applyProtection="1">
      <alignment horizontal="right" vertical="center" wrapText="1"/>
      <protection locked="0"/>
    </xf>
    <xf numFmtId="44" fontId="4" fillId="0" borderId="0" xfId="0" applyNumberFormat="1" applyFont="1" applyFill="1" applyAlignment="1" applyProtection="1">
      <alignment horizontal="right" vertical="center" wrapText="1"/>
      <protection locked="0"/>
    </xf>
    <xf numFmtId="44" fontId="5" fillId="0" borderId="0" xfId="0" applyNumberFormat="1" applyFont="1" applyFill="1" applyAlignment="1" applyProtection="1">
      <alignment horizontal="right" vertical="center" wrapText="1"/>
      <protection locked="0"/>
    </xf>
    <xf numFmtId="171" fontId="4" fillId="0" borderId="0" xfId="0" applyNumberFormat="1" applyFont="1" applyAlignment="1" applyProtection="1">
      <alignment horizontal="right" vertical="center" wrapText="1"/>
      <protection locked="0"/>
    </xf>
    <xf numFmtId="171" fontId="5" fillId="0" borderId="10" xfId="0" applyNumberFormat="1" applyFont="1" applyBorder="1" applyAlignment="1" applyProtection="1">
      <alignment vertical="center"/>
      <protection locked="0"/>
    </xf>
    <xf numFmtId="0" fontId="5" fillId="0" borderId="0" xfId="0" applyFont="1" applyAlignment="1" applyProtection="1">
      <alignment vertical="center"/>
      <protection locked="0"/>
    </xf>
    <xf numFmtId="171" fontId="4" fillId="0" borderId="0" xfId="0" applyNumberFormat="1" applyFont="1" applyAlignment="1" applyProtection="1">
      <alignment horizontal="right" vertical="center" wrapText="1"/>
      <protection locked="0"/>
    </xf>
    <xf numFmtId="44" fontId="26" fillId="0" borderId="0" xfId="0" applyNumberFormat="1" applyFont="1" applyAlignment="1" applyProtection="1">
      <alignment horizontal="right" vertical="center" wrapText="1"/>
      <protection locked="0"/>
    </xf>
    <xf numFmtId="171" fontId="0" fillId="0" borderId="0" xfId="0" applyNumberFormat="1" applyAlignment="1" applyProtection="1">
      <alignment horizontal="right" vertical="top" wrapText="1"/>
      <protection locked="0"/>
    </xf>
    <xf numFmtId="3" fontId="6" fillId="0" borderId="0" xfId="0" applyNumberFormat="1" applyFont="1" applyAlignment="1" applyProtection="1">
      <alignment horizontal="right" vertical="top"/>
      <protection locked="0"/>
    </xf>
    <xf numFmtId="0" fontId="1" fillId="0" borderId="0" xfId="0" applyFont="1" applyAlignment="1" applyProtection="1">
      <alignment vertical="top"/>
      <protection locked="0"/>
    </xf>
    <xf numFmtId="0" fontId="5" fillId="0" borderId="0" xfId="0" applyFont="1" applyFill="1" applyAlignment="1" applyProtection="1">
      <alignment vertical="top"/>
      <protection locked="0"/>
    </xf>
    <xf numFmtId="171" fontId="5" fillId="0" borderId="0" xfId="0" applyNumberFormat="1" applyFont="1" applyAlignment="1" applyProtection="1">
      <alignment vertical="top"/>
      <protection locked="0"/>
    </xf>
    <xf numFmtId="4" fontId="7" fillId="0" borderId="0" xfId="0" applyNumberFormat="1" applyFont="1" applyAlignment="1" applyProtection="1">
      <alignment horizontal="left" vertical="top"/>
      <protection locked="0"/>
    </xf>
    <xf numFmtId="2" fontId="7" fillId="0" borderId="0" xfId="0" applyNumberFormat="1" applyFont="1" applyAlignment="1" applyProtection="1">
      <alignment horizontal="right" vertical="top"/>
      <protection locked="0"/>
    </xf>
    <xf numFmtId="0" fontId="80" fillId="0" borderId="0" xfId="0" applyFont="1" applyFill="1" applyAlignment="1" applyProtection="1">
      <alignment vertical="top"/>
      <protection locked="0"/>
    </xf>
    <xf numFmtId="49" fontId="79" fillId="0" borderId="0" xfId="0" applyNumberFormat="1" applyFont="1" applyFill="1" applyAlignment="1" applyProtection="1">
      <alignment horizontal="center" vertical="top"/>
      <protection locked="0"/>
    </xf>
    <xf numFmtId="0" fontId="79" fillId="0" borderId="0" xfId="0" applyFont="1" applyFill="1" applyAlignment="1" applyProtection="1">
      <alignment horizontal="justify" vertical="top"/>
      <protection locked="0"/>
    </xf>
    <xf numFmtId="4" fontId="79" fillId="0" borderId="0" xfId="0" applyNumberFormat="1" applyFont="1" applyAlignment="1" applyProtection="1">
      <alignment horizontal="left" vertical="top"/>
      <protection locked="0"/>
    </xf>
    <xf numFmtId="2" fontId="79" fillId="0" borderId="0" xfId="0" applyNumberFormat="1" applyFont="1" applyAlignment="1" applyProtection="1">
      <alignment horizontal="right" vertical="top"/>
      <protection locked="0"/>
    </xf>
    <xf numFmtId="4" fontId="79" fillId="0" borderId="0" xfId="0" applyNumberFormat="1" applyFont="1" applyAlignment="1" applyProtection="1">
      <alignment horizontal="right" vertical="top"/>
      <protection locked="0"/>
    </xf>
    <xf numFmtId="171" fontId="79" fillId="0" borderId="0" xfId="0" applyNumberFormat="1" applyFont="1" applyFill="1" applyAlignment="1" applyProtection="1">
      <alignment horizontal="right" vertical="top" wrapText="1"/>
      <protection locked="0"/>
    </xf>
    <xf numFmtId="3" fontId="79" fillId="0" borderId="0" xfId="0" applyNumberFormat="1" applyFont="1" applyAlignment="1" applyProtection="1">
      <alignment horizontal="right" vertical="top"/>
      <protection locked="0"/>
    </xf>
    <xf numFmtId="0" fontId="80" fillId="0" borderId="0" xfId="0" applyFont="1" applyAlignment="1" applyProtection="1">
      <alignment vertical="top"/>
      <protection locked="0"/>
    </xf>
    <xf numFmtId="49" fontId="78" fillId="0" borderId="0" xfId="0" applyNumberFormat="1" applyFont="1" applyFill="1" applyAlignment="1" applyProtection="1">
      <alignment horizontal="center" vertical="top"/>
      <protection locked="0"/>
    </xf>
    <xf numFmtId="0" fontId="78" fillId="0" borderId="0" xfId="0" applyFont="1" applyFill="1" applyAlignment="1" applyProtection="1">
      <alignment horizontal="justify" vertical="top"/>
      <protection locked="0"/>
    </xf>
    <xf numFmtId="4" fontId="78" fillId="0" borderId="0" xfId="0" applyNumberFormat="1" applyFont="1" applyAlignment="1" applyProtection="1">
      <alignment horizontal="left" vertical="top"/>
      <protection locked="0"/>
    </xf>
    <xf numFmtId="3" fontId="78" fillId="0" borderId="0" xfId="0" applyNumberFormat="1" applyFont="1" applyAlignment="1" applyProtection="1">
      <alignment horizontal="left" vertical="top"/>
      <protection locked="0"/>
    </xf>
    <xf numFmtId="4" fontId="77" fillId="0" borderId="0" xfId="0" applyNumberFormat="1" applyFont="1" applyAlignment="1" applyProtection="1">
      <alignment vertical="top"/>
      <protection locked="0"/>
    </xf>
    <xf numFmtId="171" fontId="78" fillId="0" borderId="0" xfId="0" applyNumberFormat="1" applyFont="1" applyFill="1" applyAlignment="1" applyProtection="1">
      <alignment horizontal="right" vertical="top" wrapText="1"/>
      <protection locked="0"/>
    </xf>
    <xf numFmtId="4" fontId="78" fillId="0" borderId="0" xfId="0" applyNumberFormat="1" applyFont="1" applyAlignment="1" applyProtection="1">
      <alignment horizontal="right" vertical="top"/>
      <protection locked="0"/>
    </xf>
    <xf numFmtId="3" fontId="78" fillId="0" borderId="0" xfId="0" applyNumberFormat="1" applyFont="1" applyAlignment="1" applyProtection="1">
      <alignment vertical="top"/>
      <protection locked="0"/>
    </xf>
    <xf numFmtId="49" fontId="6" fillId="0" borderId="0" xfId="0" applyNumberFormat="1" applyFont="1" applyFill="1" applyAlignment="1" applyProtection="1">
      <alignment horizontal="center" vertical="top"/>
      <protection locked="0"/>
    </xf>
    <xf numFmtId="0" fontId="6" fillId="0" borderId="0" xfId="0" applyFont="1" applyFill="1" applyAlignment="1" applyProtection="1">
      <alignment horizontal="justify" vertical="top"/>
      <protection locked="0"/>
    </xf>
    <xf numFmtId="4" fontId="6" fillId="0" borderId="0" xfId="0" applyNumberFormat="1" applyFont="1" applyAlignment="1" applyProtection="1">
      <alignment horizontal="right" vertical="top"/>
      <protection locked="0"/>
    </xf>
    <xf numFmtId="3" fontId="6" fillId="0" borderId="0" xfId="0" applyNumberFormat="1" applyFont="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Alignment="1" applyProtection="1">
      <alignment vertical="top"/>
      <protection locked="0"/>
    </xf>
    <xf numFmtId="4" fontId="6" fillId="0" borderId="0" xfId="0" applyNumberFormat="1" applyFont="1" applyAlignment="1" applyProtection="1">
      <alignment horizontal="left" vertical="top"/>
      <protection locked="0"/>
    </xf>
    <xf numFmtId="2" fontId="6" fillId="0" borderId="0" xfId="0" applyNumberFormat="1" applyFont="1" applyAlignment="1" applyProtection="1">
      <alignment horizontal="right" vertical="top"/>
      <protection locked="0"/>
    </xf>
    <xf numFmtId="3" fontId="6" fillId="0" borderId="0" xfId="0" applyNumberFormat="1" applyFont="1" applyAlignment="1" applyProtection="1">
      <alignment horizontal="left" vertical="top"/>
      <protection locked="0"/>
    </xf>
    <xf numFmtId="0" fontId="6" fillId="0" borderId="0" xfId="0" applyFont="1" applyFill="1" applyAlignment="1" applyProtection="1">
      <alignment vertical="top"/>
      <protection/>
    </xf>
    <xf numFmtId="0" fontId="6" fillId="0" borderId="0" xfId="0" applyFont="1" applyFill="1" applyAlignment="1" applyProtection="1">
      <alignment horizontal="justify" vertical="top"/>
      <protection/>
    </xf>
    <xf numFmtId="3" fontId="6" fillId="0" borderId="0" xfId="0" applyNumberFormat="1" applyFont="1" applyAlignment="1" applyProtection="1">
      <alignment vertical="top"/>
      <protection/>
    </xf>
    <xf numFmtId="0" fontId="7" fillId="0" borderId="0" xfId="0" applyFont="1" applyFill="1" applyAlignment="1" applyProtection="1">
      <alignment vertical="top"/>
      <protection/>
    </xf>
    <xf numFmtId="0" fontId="4" fillId="0" borderId="0" xfId="0" applyFont="1" applyFill="1" applyAlignment="1" applyProtection="1">
      <alignment horizontal="center" vertical="top"/>
      <protection/>
    </xf>
    <xf numFmtId="0" fontId="4"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top"/>
      <protection/>
    </xf>
    <xf numFmtId="0" fontId="5" fillId="0" borderId="0" xfId="0" applyFont="1" applyFill="1" applyAlignment="1" applyProtection="1">
      <alignment vertical="center"/>
      <protection/>
    </xf>
    <xf numFmtId="0" fontId="0" fillId="0" borderId="0" xfId="0" applyFill="1" applyAlignment="1" applyProtection="1">
      <alignment vertical="top"/>
      <protection/>
    </xf>
    <xf numFmtId="0" fontId="1" fillId="0" borderId="0" xfId="0" applyFont="1" applyFill="1" applyAlignment="1" applyProtection="1">
      <alignment vertical="top"/>
      <protection/>
    </xf>
    <xf numFmtId="0" fontId="5" fillId="0" borderId="0" xfId="0" applyFont="1" applyFill="1" applyAlignment="1" applyProtection="1">
      <alignment vertical="top"/>
      <protection/>
    </xf>
    <xf numFmtId="4" fontId="7" fillId="0" borderId="0" xfId="0" applyNumberFormat="1" applyFont="1" applyAlignment="1" applyProtection="1">
      <alignment horizontal="left" vertical="top"/>
      <protection/>
    </xf>
    <xf numFmtId="2" fontId="7" fillId="0" borderId="0" xfId="0" applyNumberFormat="1" applyFont="1" applyAlignment="1" applyProtection="1">
      <alignment horizontal="right" vertical="top"/>
      <protection/>
    </xf>
    <xf numFmtId="0" fontId="80" fillId="0" borderId="0" xfId="0" applyFont="1" applyFill="1" applyAlignment="1" applyProtection="1">
      <alignment vertical="top"/>
      <protection/>
    </xf>
    <xf numFmtId="49" fontId="79" fillId="0" borderId="0" xfId="0" applyNumberFormat="1" applyFont="1" applyFill="1" applyAlignment="1" applyProtection="1">
      <alignment horizontal="center" vertical="top"/>
      <protection/>
    </xf>
    <xf numFmtId="0" fontId="79" fillId="0" borderId="0" xfId="0" applyFont="1" applyFill="1" applyAlignment="1" applyProtection="1">
      <alignment horizontal="justify" vertical="top"/>
      <protection/>
    </xf>
    <xf numFmtId="4" fontId="79" fillId="0" borderId="0" xfId="0" applyNumberFormat="1" applyFont="1" applyAlignment="1" applyProtection="1">
      <alignment horizontal="left" vertical="top"/>
      <protection/>
    </xf>
    <xf numFmtId="2" fontId="79" fillId="0" borderId="0" xfId="0" applyNumberFormat="1" applyFont="1" applyAlignment="1" applyProtection="1">
      <alignment horizontal="right" vertical="top"/>
      <protection/>
    </xf>
    <xf numFmtId="4" fontId="79" fillId="0" borderId="0" xfId="0" applyNumberFormat="1" applyFont="1" applyAlignment="1" applyProtection="1">
      <alignment horizontal="right" vertical="top"/>
      <protection/>
    </xf>
    <xf numFmtId="171" fontId="7" fillId="0" borderId="0" xfId="0" applyNumberFormat="1" applyFont="1" applyFill="1" applyAlignment="1" applyProtection="1">
      <alignment horizontal="right" vertical="top" wrapText="1"/>
      <protection/>
    </xf>
    <xf numFmtId="0" fontId="1" fillId="0" borderId="0" xfId="0" applyFont="1" applyAlignment="1" applyProtection="1">
      <alignment horizontal="right" vertical="top"/>
      <protection/>
    </xf>
    <xf numFmtId="0" fontId="7" fillId="0" borderId="0" xfId="0" applyFont="1" applyFill="1" applyAlignment="1" applyProtection="1">
      <alignment horizontal="justify" vertical="top"/>
      <protection/>
    </xf>
    <xf numFmtId="0" fontId="0" fillId="0" borderId="0" xfId="0" applyAlignment="1" applyProtection="1">
      <alignment vertical="top"/>
      <protection/>
    </xf>
    <xf numFmtId="0" fontId="6" fillId="0" borderId="0" xfId="0" applyFont="1" applyFill="1" applyBorder="1" applyAlignment="1" applyProtection="1">
      <alignment horizontal="justify" vertical="top" wrapText="1"/>
      <protection/>
    </xf>
    <xf numFmtId="0" fontId="0" fillId="0" borderId="0" xfId="0" applyAlignment="1" applyProtection="1">
      <alignment horizontal="justify" vertical="top" wrapText="1"/>
      <protection/>
    </xf>
    <xf numFmtId="0" fontId="7" fillId="0" borderId="0" xfId="0" applyFont="1" applyAlignment="1" applyProtection="1">
      <alignment horizontal="justify" vertical="top" wrapText="1"/>
      <protection/>
    </xf>
    <xf numFmtId="0" fontId="0" fillId="0" borderId="0" xfId="0" applyAlignment="1" applyProtection="1">
      <alignment/>
      <protection/>
    </xf>
    <xf numFmtId="0" fontId="11" fillId="0" borderId="0" xfId="0" applyFont="1" applyAlignment="1" applyProtection="1">
      <alignment horizontal="justify" vertical="top" wrapText="1"/>
      <protection/>
    </xf>
    <xf numFmtId="0" fontId="7" fillId="0" borderId="0" xfId="0" applyFont="1" applyAlignment="1" applyProtection="1">
      <alignment horizontal="justify" vertical="top" wrapText="1"/>
      <protection/>
    </xf>
    <xf numFmtId="0" fontId="10" fillId="0" borderId="0" xfId="0" applyFont="1" applyAlignment="1" applyProtection="1">
      <alignment vertical="top" wrapText="1"/>
      <protection/>
    </xf>
    <xf numFmtId="0" fontId="0" fillId="0" borderId="0" xfId="0" applyAlignment="1" applyProtection="1">
      <alignment wrapText="1"/>
      <protection/>
    </xf>
    <xf numFmtId="0" fontId="6" fillId="0" borderId="0" xfId="0" applyFont="1" applyFill="1" applyAlignment="1" applyProtection="1">
      <alignment horizontal="justify" vertical="top" wrapText="1"/>
      <protection/>
    </xf>
    <xf numFmtId="0" fontId="0" fillId="0" borderId="0" xfId="0" applyAlignment="1" applyProtection="1">
      <alignment horizontal="justify" wrapText="1"/>
      <protection/>
    </xf>
    <xf numFmtId="0" fontId="50" fillId="0" borderId="0" xfId="0" applyFont="1" applyBorder="1" applyAlignment="1" applyProtection="1">
      <alignment horizontal="center" vertical="center" wrapText="1"/>
      <protection/>
    </xf>
    <xf numFmtId="0" fontId="46" fillId="0" borderId="18" xfId="46" applyFont="1" applyBorder="1" applyAlignment="1" applyProtection="1">
      <alignment horizontal="left" wrapText="1"/>
      <protection/>
    </xf>
    <xf numFmtId="0" fontId="4" fillId="0" borderId="18" xfId="0" applyFont="1" applyBorder="1" applyAlignment="1" applyProtection="1">
      <alignment/>
      <protection/>
    </xf>
    <xf numFmtId="0" fontId="1" fillId="0" borderId="0" xfId="46"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justify" vertical="top" wrapText="1"/>
      <protection/>
    </xf>
    <xf numFmtId="0" fontId="84" fillId="0" borderId="0" xfId="0" applyNumberFormat="1" applyFont="1" applyFill="1" applyBorder="1" applyAlignment="1" applyProtection="1">
      <alignment horizontal="justify" vertical="center" wrapText="1"/>
      <protection/>
    </xf>
    <xf numFmtId="0" fontId="0" fillId="0" borderId="0" xfId="0" applyAlignment="1" applyProtection="1">
      <alignment horizontal="justify" vertical="center"/>
      <protection/>
    </xf>
    <xf numFmtId="0" fontId="55" fillId="0" borderId="0" xfId="0" applyNumberFormat="1" applyFont="1" applyFill="1" applyBorder="1" applyAlignment="1" applyProtection="1">
      <alignment horizontal="justify" vertical="top" wrapText="1"/>
      <protection/>
    </xf>
    <xf numFmtId="0" fontId="0" fillId="0" borderId="0" xfId="0" applyAlignment="1" applyProtection="1">
      <alignment horizontal="justify" vertical="top"/>
      <protection/>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2 2" xfId="41"/>
    <cellStyle name="Navadno 5" xfId="42"/>
    <cellStyle name="Navadno 6" xfId="43"/>
    <cellStyle name="Navadno_elektro" xfId="44"/>
    <cellStyle name="Navadno_Hala Wravor-pzi1" xfId="45"/>
    <cellStyle name="Navadno_List1" xfId="46"/>
    <cellStyle name="Navadno_List2" xfId="47"/>
    <cellStyle name="Navadno_voda in kanalizacija" xfId="48"/>
    <cellStyle name="Navadno_WRAVOR-pzi1" xfId="49"/>
    <cellStyle name="Nevtralno" xfId="50"/>
    <cellStyle name="Normal_popis imp nova" xfId="51"/>
    <cellStyle name="Percent" xfId="52"/>
    <cellStyle name="Opomba" xfId="53"/>
    <cellStyle name="Opozorilo" xfId="54"/>
    <cellStyle name="Pojasnjevalno besedilo" xfId="55"/>
    <cellStyle name="popis"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Currency" xfId="67"/>
    <cellStyle name="Currency [0]" xfId="68"/>
    <cellStyle name="Comma" xfId="69"/>
    <cellStyle name="Comma [0]" xfId="70"/>
    <cellStyle name="Vejica_voda in kanalizacija" xfId="71"/>
    <cellStyle name="Vnos" xfId="72"/>
    <cellStyle name="Vsota" xfId="7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1538</xdr:row>
      <xdr:rowOff>0</xdr:rowOff>
    </xdr:from>
    <xdr:to>
      <xdr:col>4</xdr:col>
      <xdr:colOff>542925</xdr:colOff>
      <xdr:row>1543</xdr:row>
      <xdr:rowOff>180975</xdr:rowOff>
    </xdr:to>
    <xdr:pic>
      <xdr:nvPicPr>
        <xdr:cNvPr id="1" name="Picture 1" descr="1lw572xp"/>
        <xdr:cNvPicPr preferRelativeResize="1">
          <a:picLocks noChangeAspect="1"/>
        </xdr:cNvPicPr>
      </xdr:nvPicPr>
      <xdr:blipFill>
        <a:blip r:embed="rId1"/>
        <a:stretch>
          <a:fillRect/>
        </a:stretch>
      </xdr:blipFill>
      <xdr:spPr>
        <a:xfrm>
          <a:off x="3933825" y="281787600"/>
          <a:ext cx="16287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0"/>
  <sheetViews>
    <sheetView tabSelected="1" view="pageBreakPreview" zoomScaleSheetLayoutView="100" zoomScalePageLayoutView="0" workbookViewId="0" topLeftCell="A49">
      <selection activeCell="G9" sqref="G9"/>
    </sheetView>
  </sheetViews>
  <sheetFormatPr defaultColWidth="9.140625" defaultRowHeight="12.75"/>
  <cols>
    <col min="1" max="1" width="1.28515625" style="1167" customWidth="1"/>
    <col min="2" max="2" width="6.00390625" style="443" customWidth="1"/>
    <col min="3" max="3" width="50.28125" style="1167" customWidth="1"/>
    <col min="4" max="6" width="3.8515625" style="1167" customWidth="1"/>
    <col min="7" max="7" width="16.00390625" style="497" customWidth="1"/>
    <col min="8" max="9" width="2.28125" style="1167" customWidth="1"/>
    <col min="10" max="16384" width="8.7109375" style="1167" customWidth="1"/>
  </cols>
  <sheetData>
    <row r="1" spans="1:9" s="366" customFormat="1" ht="12">
      <c r="A1" s="1487"/>
      <c r="B1" s="170"/>
      <c r="C1" s="1488"/>
      <c r="D1" s="138"/>
      <c r="E1" s="1489"/>
      <c r="F1" s="138"/>
      <c r="G1" s="1429"/>
      <c r="H1" s="430"/>
      <c r="I1" s="430"/>
    </row>
    <row r="2" spans="1:7" s="371" customFormat="1" ht="10.5">
      <c r="A2" s="1490"/>
      <c r="B2" s="127"/>
      <c r="C2" s="128" t="s">
        <v>464</v>
      </c>
      <c r="D2" s="129"/>
      <c r="E2" s="130"/>
      <c r="F2" s="129"/>
      <c r="G2" s="1434"/>
    </row>
    <row r="3" spans="1:7" s="371" customFormat="1" ht="10.5">
      <c r="A3" s="1490"/>
      <c r="B3" s="127"/>
      <c r="C3" s="128" t="s">
        <v>465</v>
      </c>
      <c r="D3" s="129"/>
      <c r="E3" s="130"/>
      <c r="F3" s="129"/>
      <c r="G3" s="1434"/>
    </row>
    <row r="4" spans="1:7" s="371" customFormat="1" ht="10.5">
      <c r="A4" s="1490"/>
      <c r="B4" s="127"/>
      <c r="C4" s="128"/>
      <c r="D4" s="129"/>
      <c r="E4" s="130"/>
      <c r="F4" s="129"/>
      <c r="G4" s="1434"/>
    </row>
    <row r="5" spans="1:7" s="371" customFormat="1" ht="21">
      <c r="A5" s="1490"/>
      <c r="B5" s="127"/>
      <c r="C5" s="128" t="s">
        <v>2919</v>
      </c>
      <c r="D5" s="129"/>
      <c r="E5" s="130"/>
      <c r="F5" s="129"/>
      <c r="G5" s="1434"/>
    </row>
    <row r="6" spans="1:7" s="371" customFormat="1" ht="10.5">
      <c r="A6" s="1490"/>
      <c r="B6" s="127"/>
      <c r="C6" s="128"/>
      <c r="D6" s="129"/>
      <c r="E6" s="130"/>
      <c r="F6" s="129"/>
      <c r="G6" s="1434"/>
    </row>
    <row r="7" spans="1:7" s="371" customFormat="1" ht="10.5">
      <c r="A7" s="1490"/>
      <c r="B7" s="127"/>
      <c r="C7" s="128" t="s">
        <v>159</v>
      </c>
      <c r="D7" s="129"/>
      <c r="E7" s="130"/>
      <c r="F7" s="129"/>
      <c r="G7" s="1434"/>
    </row>
    <row r="8" spans="1:7" s="371" customFormat="1" ht="10.5">
      <c r="A8" s="1490"/>
      <c r="B8" s="127"/>
      <c r="C8" s="128"/>
      <c r="D8" s="129"/>
      <c r="E8" s="130"/>
      <c r="F8" s="129"/>
      <c r="G8" s="1434"/>
    </row>
    <row r="9" spans="1:7" s="371" customFormat="1" ht="10.5">
      <c r="A9" s="1490"/>
      <c r="B9" s="127"/>
      <c r="C9" s="128" t="s">
        <v>466</v>
      </c>
      <c r="D9" s="129"/>
      <c r="E9" s="130"/>
      <c r="F9" s="129"/>
      <c r="G9" s="1434"/>
    </row>
    <row r="10" spans="1:9" s="376" customFormat="1" ht="12.75">
      <c r="A10" s="1490"/>
      <c r="B10" s="127"/>
      <c r="C10" s="128"/>
      <c r="D10" s="131"/>
      <c r="E10" s="132"/>
      <c r="F10" s="131"/>
      <c r="G10" s="1434"/>
      <c r="H10" s="1437"/>
      <c r="I10" s="1437"/>
    </row>
    <row r="11" spans="1:9" s="376" customFormat="1" ht="12.75">
      <c r="A11" s="1490"/>
      <c r="B11" s="127"/>
      <c r="C11" s="128"/>
      <c r="D11" s="131"/>
      <c r="E11" s="132"/>
      <c r="F11" s="131"/>
      <c r="G11" s="1434"/>
      <c r="H11" s="1437"/>
      <c r="I11" s="1437"/>
    </row>
    <row r="12" spans="1:9" s="376" customFormat="1" ht="12.75">
      <c r="A12" s="1490"/>
      <c r="B12" s="127"/>
      <c r="C12" s="128"/>
      <c r="D12" s="131"/>
      <c r="E12" s="132"/>
      <c r="F12" s="131"/>
      <c r="G12" s="1434"/>
      <c r="H12" s="1437"/>
      <c r="I12" s="1437"/>
    </row>
    <row r="13" spans="1:7" s="498" customFormat="1" ht="12.75">
      <c r="A13" s="1491"/>
      <c r="B13" s="133"/>
      <c r="C13" s="134"/>
      <c r="D13" s="135"/>
      <c r="E13" s="136"/>
      <c r="F13" s="135"/>
      <c r="G13" s="1438"/>
    </row>
    <row r="14" spans="1:9" s="498" customFormat="1" ht="12.75">
      <c r="A14" s="308"/>
      <c r="B14" s="127"/>
      <c r="C14" s="137" t="s">
        <v>530</v>
      </c>
      <c r="D14" s="138"/>
      <c r="E14" s="139"/>
      <c r="F14" s="138"/>
      <c r="G14" s="1429"/>
      <c r="H14" s="1441"/>
      <c r="I14" s="1441"/>
    </row>
    <row r="15" spans="1:9" s="498" customFormat="1" ht="12">
      <c r="A15" s="308"/>
      <c r="B15" s="127"/>
      <c r="C15" s="128"/>
      <c r="D15" s="138"/>
      <c r="E15" s="139"/>
      <c r="F15" s="138"/>
      <c r="G15" s="1429"/>
      <c r="H15" s="1441"/>
      <c r="I15" s="1441"/>
    </row>
    <row r="16" spans="1:7" s="1443" customFormat="1" ht="12">
      <c r="A16" s="1492"/>
      <c r="B16" s="140" t="s">
        <v>861</v>
      </c>
      <c r="C16" s="141" t="s">
        <v>467</v>
      </c>
      <c r="D16" s="142"/>
      <c r="E16" s="143"/>
      <c r="F16" s="144"/>
      <c r="G16" s="1442">
        <f>'A - GO dela'!F44</f>
        <v>0</v>
      </c>
    </row>
    <row r="17" spans="1:7" s="405" customFormat="1" ht="12">
      <c r="A17" s="1493"/>
      <c r="B17" s="145"/>
      <c r="C17" s="146"/>
      <c r="D17" s="147"/>
      <c r="E17" s="148"/>
      <c r="F17" s="144"/>
      <c r="G17" s="1442"/>
    </row>
    <row r="18" spans="1:7" s="405" customFormat="1" ht="12">
      <c r="A18" s="1493"/>
      <c r="B18" s="145" t="s">
        <v>862</v>
      </c>
      <c r="C18" s="146" t="s">
        <v>707</v>
      </c>
      <c r="D18" s="147"/>
      <c r="E18" s="148"/>
      <c r="F18" s="144"/>
      <c r="G18" s="1442"/>
    </row>
    <row r="19" spans="1:7" s="405" customFormat="1" ht="12">
      <c r="A19" s="1493"/>
      <c r="B19" s="145" t="s">
        <v>2546</v>
      </c>
      <c r="C19" s="146" t="s">
        <v>1802</v>
      </c>
      <c r="D19" s="147"/>
      <c r="E19" s="148"/>
      <c r="F19" s="144"/>
      <c r="G19" s="1442">
        <f>'B 1-Vod., kanal.'!F302</f>
        <v>0</v>
      </c>
    </row>
    <row r="20" spans="1:7" s="405" customFormat="1" ht="12">
      <c r="A20" s="1493"/>
      <c r="B20" s="145" t="s">
        <v>2547</v>
      </c>
      <c r="C20" s="146" t="s">
        <v>1803</v>
      </c>
      <c r="D20" s="147"/>
      <c r="E20" s="148"/>
      <c r="F20" s="144"/>
      <c r="G20" s="1442">
        <f>'B 2-Ogr., prezr.'!F708</f>
        <v>0</v>
      </c>
    </row>
    <row r="21" spans="1:7" s="405" customFormat="1" ht="12">
      <c r="A21" s="1493"/>
      <c r="B21" s="145"/>
      <c r="C21" s="146"/>
      <c r="D21" s="147"/>
      <c r="E21" s="148"/>
      <c r="F21" s="144"/>
      <c r="G21" s="1442"/>
    </row>
    <row r="22" spans="1:7" s="405" customFormat="1" ht="12">
      <c r="A22" s="1493"/>
      <c r="B22" s="145" t="s">
        <v>1125</v>
      </c>
      <c r="C22" s="146" t="s">
        <v>708</v>
      </c>
      <c r="D22" s="147"/>
      <c r="E22" s="148"/>
      <c r="F22" s="144"/>
      <c r="G22" s="1442">
        <f>'C-El. inst.-objekt'!F37</f>
        <v>0</v>
      </c>
    </row>
    <row r="23" spans="1:7" s="405" customFormat="1" ht="12">
      <c r="A23" s="1493"/>
      <c r="B23" s="145"/>
      <c r="C23" s="146"/>
      <c r="D23" s="147"/>
      <c r="E23" s="148"/>
      <c r="F23" s="144"/>
      <c r="G23" s="1442"/>
    </row>
    <row r="24" spans="1:7" s="405" customFormat="1" ht="12">
      <c r="A24" s="1493"/>
      <c r="B24" s="145" t="s">
        <v>1126</v>
      </c>
      <c r="C24" s="146" t="s">
        <v>1105</v>
      </c>
      <c r="D24" s="147"/>
      <c r="E24" s="148"/>
      <c r="F24" s="144"/>
      <c r="G24" s="1442">
        <f>'D-Zun. ured., kanal.'!F16</f>
        <v>0</v>
      </c>
    </row>
    <row r="25" spans="1:7" s="405" customFormat="1" ht="12">
      <c r="A25" s="1493"/>
      <c r="B25" s="145"/>
      <c r="C25" s="146"/>
      <c r="D25" s="147"/>
      <c r="E25" s="148"/>
      <c r="F25" s="144"/>
      <c r="G25" s="1442"/>
    </row>
    <row r="26" spans="1:7" s="405" customFormat="1" ht="12">
      <c r="A26" s="1493"/>
      <c r="B26" s="145" t="s">
        <v>1127</v>
      </c>
      <c r="C26" s="146" t="s">
        <v>2542</v>
      </c>
      <c r="D26" s="147"/>
      <c r="E26" s="148"/>
      <c r="F26" s="144"/>
      <c r="G26" s="1442"/>
    </row>
    <row r="27" spans="1:7" s="405" customFormat="1" ht="12">
      <c r="A27" s="1493"/>
      <c r="B27" s="145"/>
      <c r="C27" s="146"/>
      <c r="D27" s="147"/>
      <c r="E27" s="148"/>
      <c r="F27" s="144"/>
      <c r="G27" s="1442"/>
    </row>
    <row r="28" spans="1:7" s="405" customFormat="1" ht="12">
      <c r="A28" s="1493"/>
      <c r="B28" s="145" t="s">
        <v>2543</v>
      </c>
      <c r="C28" s="146" t="s">
        <v>2540</v>
      </c>
      <c r="D28" s="147"/>
      <c r="E28" s="148"/>
      <c r="F28" s="144"/>
      <c r="G28" s="1442">
        <f>'E 1 - oprema-vezni trakt'!F145</f>
        <v>0</v>
      </c>
    </row>
    <row r="29" spans="1:7" s="405" customFormat="1" ht="12">
      <c r="A29" s="1493"/>
      <c r="B29" s="145"/>
      <c r="C29" s="146"/>
      <c r="D29" s="147"/>
      <c r="E29" s="148"/>
      <c r="F29" s="144"/>
      <c r="G29" s="1442"/>
    </row>
    <row r="30" spans="1:7" s="405" customFormat="1" ht="12">
      <c r="A30" s="1493"/>
      <c r="B30" s="145" t="s">
        <v>2544</v>
      </c>
      <c r="C30" s="146" t="s">
        <v>2541</v>
      </c>
      <c r="D30" s="147"/>
      <c r="E30" s="148"/>
      <c r="F30" s="144"/>
      <c r="G30" s="1442">
        <f>'E 2 - oprema telovadnice'!G409</f>
        <v>0</v>
      </c>
    </row>
    <row r="31" spans="1:7" s="405" customFormat="1" ht="12">
      <c r="A31" s="1493"/>
      <c r="B31" s="145"/>
      <c r="C31" s="146"/>
      <c r="D31" s="147"/>
      <c r="E31" s="148"/>
      <c r="F31" s="144"/>
      <c r="G31" s="1442"/>
    </row>
    <row r="32" spans="1:7" s="405" customFormat="1" ht="12">
      <c r="A32" s="1493"/>
      <c r="B32" s="145" t="s">
        <v>1128</v>
      </c>
      <c r="C32" s="146" t="s">
        <v>615</v>
      </c>
      <c r="D32" s="147"/>
      <c r="E32" s="148"/>
      <c r="F32" s="144"/>
      <c r="G32" s="1442">
        <f>'F - zun. razsvetljava'!F17</f>
        <v>0</v>
      </c>
    </row>
    <row r="33" spans="1:7" s="405" customFormat="1" ht="12">
      <c r="A33" s="1493"/>
      <c r="B33" s="145"/>
      <c r="C33" s="141"/>
      <c r="D33" s="142"/>
      <c r="E33" s="143"/>
      <c r="F33" s="144"/>
      <c r="G33" s="1442"/>
    </row>
    <row r="34" spans="1:7" s="405" customFormat="1" ht="12">
      <c r="A34" s="1493"/>
      <c r="B34" s="145" t="s">
        <v>1129</v>
      </c>
      <c r="C34" s="141" t="s">
        <v>1298</v>
      </c>
      <c r="D34" s="142"/>
      <c r="E34" s="143"/>
      <c r="F34" s="144"/>
      <c r="G34" s="1442">
        <f>'G - Ureditev gradbišča'!F5</f>
        <v>0</v>
      </c>
    </row>
    <row r="35" spans="1:7" s="405" customFormat="1" ht="12">
      <c r="A35" s="1493"/>
      <c r="B35" s="145"/>
      <c r="C35" s="141"/>
      <c r="D35" s="142"/>
      <c r="E35" s="143"/>
      <c r="F35" s="144"/>
      <c r="G35" s="1442"/>
    </row>
    <row r="36" spans="1:7" s="405" customFormat="1" ht="24.75">
      <c r="A36" s="1493"/>
      <c r="B36" s="145" t="s">
        <v>1130</v>
      </c>
      <c r="C36" s="154" t="s">
        <v>2989</v>
      </c>
      <c r="D36" s="142"/>
      <c r="E36" s="143"/>
      <c r="F36" s="144"/>
      <c r="G36" s="1442"/>
    </row>
    <row r="37" spans="1:7" s="405" customFormat="1" ht="12">
      <c r="A37" s="1493"/>
      <c r="B37" s="145"/>
      <c r="C37" s="141"/>
      <c r="D37" s="142"/>
      <c r="E37" s="143"/>
      <c r="F37" s="144"/>
      <c r="G37" s="1442"/>
    </row>
    <row r="38" spans="1:7" s="504" customFormat="1" ht="12">
      <c r="A38" s="1494"/>
      <c r="B38" s="1424" t="s">
        <v>532</v>
      </c>
      <c r="C38" s="149" t="s">
        <v>2988</v>
      </c>
      <c r="D38" s="150"/>
      <c r="E38" s="151"/>
      <c r="F38" s="152"/>
      <c r="G38" s="1444"/>
    </row>
    <row r="39" spans="1:7" s="504" customFormat="1" ht="12">
      <c r="A39" s="1494"/>
      <c r="B39" s="153"/>
      <c r="C39" s="154"/>
      <c r="D39" s="155"/>
      <c r="E39" s="156"/>
      <c r="F39" s="157"/>
      <c r="G39" s="1445"/>
    </row>
    <row r="40" spans="1:7" s="1443" customFormat="1" ht="16.5" customHeight="1">
      <c r="A40" s="1492"/>
      <c r="B40" s="140"/>
      <c r="C40" s="158" t="s">
        <v>1106</v>
      </c>
      <c r="D40" s="142"/>
      <c r="E40" s="143"/>
      <c r="F40" s="159"/>
      <c r="G40" s="1446">
        <f>SUM(G15:G38)</f>
        <v>0</v>
      </c>
    </row>
    <row r="41" spans="1:7" s="1443" customFormat="1" ht="16.5" customHeight="1">
      <c r="A41" s="1492"/>
      <c r="B41" s="140"/>
      <c r="C41" s="141" t="s">
        <v>2920</v>
      </c>
      <c r="D41" s="142"/>
      <c r="E41" s="143"/>
      <c r="F41" s="159"/>
      <c r="G41" s="1447"/>
    </row>
    <row r="42" spans="1:7" s="1443" customFormat="1" ht="16.5" customHeight="1">
      <c r="A42" s="1492"/>
      <c r="B42" s="140"/>
      <c r="C42" s="158" t="s">
        <v>2921</v>
      </c>
      <c r="D42" s="142"/>
      <c r="E42" s="143"/>
      <c r="F42" s="159"/>
      <c r="G42" s="1446">
        <f>G40-G41</f>
        <v>0</v>
      </c>
    </row>
    <row r="43" spans="1:7" s="1443" customFormat="1" ht="16.5" customHeight="1">
      <c r="A43" s="1492"/>
      <c r="B43" s="140"/>
      <c r="C43" s="141" t="s">
        <v>2922</v>
      </c>
      <c r="D43" s="142"/>
      <c r="E43" s="143"/>
      <c r="F43" s="159"/>
      <c r="G43" s="1448"/>
    </row>
    <row r="44" spans="1:7" s="1443" customFormat="1" ht="16.5" customHeight="1">
      <c r="A44" s="1492"/>
      <c r="B44" s="140"/>
      <c r="C44" s="158" t="s">
        <v>2889</v>
      </c>
      <c r="D44" s="142"/>
      <c r="E44" s="143"/>
      <c r="F44" s="159"/>
      <c r="G44" s="1448">
        <f>G42+G43</f>
        <v>0</v>
      </c>
    </row>
    <row r="45" spans="1:7" s="1443" customFormat="1" ht="16.5" customHeight="1">
      <c r="A45" s="1492"/>
      <c r="B45" s="140"/>
      <c r="C45" s="141" t="s">
        <v>2552</v>
      </c>
      <c r="D45" s="142"/>
      <c r="E45" s="143"/>
      <c r="F45" s="159"/>
      <c r="G45" s="1449">
        <f>G44*0.22</f>
        <v>0</v>
      </c>
    </row>
    <row r="46" spans="1:7" s="1451" customFormat="1" ht="12.75">
      <c r="A46" s="1495"/>
      <c r="B46" s="160"/>
      <c r="C46" s="161"/>
      <c r="D46" s="161"/>
      <c r="E46" s="161"/>
      <c r="F46" s="161"/>
      <c r="G46" s="1450"/>
    </row>
    <row r="47" spans="1:7" s="1451" customFormat="1" ht="12.75">
      <c r="A47" s="1495"/>
      <c r="B47" s="162"/>
      <c r="C47" s="146"/>
      <c r="D47" s="163"/>
      <c r="E47" s="164"/>
      <c r="F47" s="165"/>
      <c r="G47" s="1452"/>
    </row>
    <row r="48" spans="1:7" s="1443" customFormat="1" ht="17.25" customHeight="1">
      <c r="A48" s="1492"/>
      <c r="B48" s="140"/>
      <c r="C48" s="166" t="s">
        <v>2925</v>
      </c>
      <c r="D48" s="167"/>
      <c r="E48" s="168"/>
      <c r="F48" s="169"/>
      <c r="G48" s="1453">
        <f>SUM(G44:G45)</f>
        <v>0</v>
      </c>
    </row>
    <row r="49" spans="1:9" s="435" customFormat="1" ht="12">
      <c r="A49" s="1496"/>
      <c r="B49" s="170"/>
      <c r="C49" s="171"/>
      <c r="D49" s="171"/>
      <c r="E49" s="171"/>
      <c r="F49" s="171"/>
      <c r="G49" s="1454"/>
      <c r="H49" s="1455"/>
      <c r="I49" s="1455"/>
    </row>
    <row r="50" spans="1:9" s="1456" customFormat="1" ht="27" customHeight="1">
      <c r="A50" s="1497"/>
      <c r="B50" s="127"/>
      <c r="C50" s="1509" t="s">
        <v>2924</v>
      </c>
      <c r="D50" s="1510"/>
      <c r="E50" s="1510"/>
      <c r="F50" s="172"/>
      <c r="G50" s="126"/>
      <c r="H50" s="1437"/>
      <c r="I50" s="1437"/>
    </row>
    <row r="51" spans="1:9" s="1456" customFormat="1" ht="12.75">
      <c r="A51" s="1497"/>
      <c r="B51" s="127"/>
      <c r="C51" s="128"/>
      <c r="D51" s="172"/>
      <c r="E51" s="172"/>
      <c r="F51" s="172"/>
      <c r="G51" s="126"/>
      <c r="H51" s="1437"/>
      <c r="I51" s="1437"/>
    </row>
    <row r="52" spans="1:9" s="1456" customFormat="1" ht="12.75">
      <c r="A52" s="1497"/>
      <c r="B52" s="127"/>
      <c r="C52" s="128"/>
      <c r="D52" s="172"/>
      <c r="E52" s="172"/>
      <c r="F52" s="172"/>
      <c r="G52" s="126"/>
      <c r="H52" s="1437"/>
      <c r="I52" s="1437"/>
    </row>
    <row r="53" spans="1:9" s="1456" customFormat="1" ht="12.75">
      <c r="A53" s="1497"/>
      <c r="B53" s="127"/>
      <c r="C53" s="128"/>
      <c r="D53" s="172"/>
      <c r="E53" s="172"/>
      <c r="F53" s="172"/>
      <c r="G53" s="126"/>
      <c r="H53" s="1437"/>
      <c r="I53" s="1437"/>
    </row>
    <row r="54" spans="1:9" s="435" customFormat="1" ht="12">
      <c r="A54" s="1496"/>
      <c r="B54" s="170"/>
      <c r="C54" s="128" t="s">
        <v>2926</v>
      </c>
      <c r="D54" s="171"/>
      <c r="E54" s="171"/>
      <c r="F54" s="171"/>
      <c r="H54" s="1455"/>
      <c r="I54" s="1455"/>
    </row>
    <row r="55" spans="1:7" s="376" customFormat="1" ht="12.75">
      <c r="A55" s="1498"/>
      <c r="B55" s="127"/>
      <c r="C55" s="1507" t="s">
        <v>2923</v>
      </c>
      <c r="D55" s="1508"/>
      <c r="E55" s="1508"/>
      <c r="F55" s="1508"/>
      <c r="G55" s="1458"/>
    </row>
    <row r="56" spans="1:7" s="376" customFormat="1" ht="12.75">
      <c r="A56" s="1498"/>
      <c r="B56" s="127"/>
      <c r="C56" s="128"/>
      <c r="D56" s="1499"/>
      <c r="E56" s="1500"/>
      <c r="F56" s="131"/>
      <c r="G56" s="1458"/>
    </row>
    <row r="57" spans="1:9" s="1469" customFormat="1" ht="12.75">
      <c r="A57" s="1501"/>
      <c r="B57" s="1502"/>
      <c r="C57" s="1503"/>
      <c r="D57" s="1504"/>
      <c r="E57" s="1505"/>
      <c r="F57" s="1506"/>
      <c r="G57" s="1467"/>
      <c r="H57" s="1468"/>
      <c r="I57" s="1468"/>
    </row>
    <row r="58" spans="1:9" s="1469" customFormat="1" ht="12.75">
      <c r="A58" s="1461"/>
      <c r="B58" s="1462"/>
      <c r="C58" s="1463"/>
      <c r="D58" s="1464"/>
      <c r="E58" s="1465"/>
      <c r="F58" s="1466"/>
      <c r="G58" s="1467"/>
      <c r="H58" s="1468"/>
      <c r="I58" s="1468"/>
    </row>
    <row r="59" spans="1:9" s="1469" customFormat="1" ht="12.75">
      <c r="A59" s="1461"/>
      <c r="B59" s="1470"/>
      <c r="C59" s="1471"/>
      <c r="D59" s="1472"/>
      <c r="E59" s="1473"/>
      <c r="F59" s="1474"/>
      <c r="G59" s="1475"/>
      <c r="H59" s="1468"/>
      <c r="I59" s="1468"/>
    </row>
    <row r="60" spans="1:9" s="1469" customFormat="1" ht="12.75">
      <c r="A60" s="1461"/>
      <c r="B60" s="1470"/>
      <c r="C60" s="1471"/>
      <c r="D60" s="1476"/>
      <c r="E60" s="1477"/>
      <c r="F60" s="1476"/>
      <c r="G60" s="1475"/>
      <c r="H60" s="1468"/>
      <c r="I60" s="1468"/>
    </row>
    <row r="61" spans="1:9" s="1469" customFormat="1" ht="12.75">
      <c r="A61" s="1461"/>
      <c r="B61" s="1470"/>
      <c r="C61" s="1471"/>
      <c r="D61" s="1472"/>
      <c r="E61" s="1473"/>
      <c r="F61" s="1474"/>
      <c r="G61" s="1475"/>
      <c r="H61" s="1468"/>
      <c r="I61" s="1468"/>
    </row>
    <row r="62" spans="1:9" s="1469" customFormat="1" ht="12.75">
      <c r="A62" s="1461"/>
      <c r="B62" s="1470"/>
      <c r="C62" s="1471"/>
      <c r="D62" s="1476"/>
      <c r="E62" s="1477"/>
      <c r="F62" s="1476"/>
      <c r="G62" s="1475"/>
      <c r="H62" s="1468"/>
      <c r="I62" s="1468"/>
    </row>
    <row r="63" spans="1:9" s="376" customFormat="1" ht="12.75">
      <c r="A63" s="1457"/>
      <c r="B63" s="110"/>
      <c r="C63" s="1426"/>
      <c r="D63" s="1427"/>
      <c r="E63" s="1428"/>
      <c r="F63" s="1427"/>
      <c r="G63" s="1429"/>
      <c r="H63" s="1437"/>
      <c r="I63" s="1437"/>
    </row>
    <row r="64" spans="1:9" s="376" customFormat="1" ht="12.75">
      <c r="A64" s="1457"/>
      <c r="B64" s="110"/>
      <c r="C64" s="1426"/>
      <c r="D64" s="1427"/>
      <c r="E64" s="1428"/>
      <c r="F64" s="1427"/>
      <c r="G64" s="1429"/>
      <c r="H64" s="1437"/>
      <c r="I64" s="1437"/>
    </row>
    <row r="65" spans="1:9" s="376" customFormat="1" ht="12.75">
      <c r="A65" s="1457"/>
      <c r="B65" s="1431"/>
      <c r="C65" s="1432"/>
      <c r="D65" s="1433"/>
      <c r="E65" s="371"/>
      <c r="F65" s="1433"/>
      <c r="G65" s="1434"/>
      <c r="H65" s="1437"/>
      <c r="I65" s="1437"/>
    </row>
    <row r="66" spans="1:9" s="376" customFormat="1" ht="12.75">
      <c r="A66" s="1457"/>
      <c r="B66" s="1431"/>
      <c r="C66" s="1432"/>
      <c r="D66" s="1433"/>
      <c r="E66" s="371"/>
      <c r="F66" s="1433"/>
      <c r="G66" s="1434"/>
      <c r="H66" s="1437"/>
      <c r="I66" s="1437"/>
    </row>
    <row r="67" spans="1:9" s="376" customFormat="1" ht="12.75">
      <c r="A67" s="1457"/>
      <c r="B67" s="1431"/>
      <c r="C67" s="1432"/>
      <c r="D67" s="1433"/>
      <c r="E67" s="371"/>
      <c r="F67" s="1433"/>
      <c r="G67" s="1434"/>
      <c r="H67" s="1437"/>
      <c r="I67" s="1437"/>
    </row>
    <row r="68" spans="1:9" s="376" customFormat="1" ht="12.75">
      <c r="A68" s="1457"/>
      <c r="B68" s="1431"/>
      <c r="C68" s="1432"/>
      <c r="D68" s="1433"/>
      <c r="E68" s="371"/>
      <c r="F68" s="1433"/>
      <c r="G68" s="1434"/>
      <c r="H68" s="1437"/>
      <c r="I68" s="1437"/>
    </row>
    <row r="69" spans="1:9" s="376" customFormat="1" ht="12" customHeight="1">
      <c r="A69" s="1457"/>
      <c r="B69" s="1431"/>
      <c r="C69" s="1432"/>
      <c r="D69" s="1433"/>
      <c r="E69" s="371"/>
      <c r="F69" s="1433"/>
      <c r="G69" s="1434"/>
      <c r="H69" s="1437"/>
      <c r="I69" s="1437"/>
    </row>
    <row r="70" spans="1:9" s="366" customFormat="1" ht="12">
      <c r="A70" s="1425"/>
      <c r="B70" s="1431"/>
      <c r="C70" s="1432"/>
      <c r="D70" s="1435"/>
      <c r="E70" s="1436"/>
      <c r="F70" s="1435"/>
      <c r="G70" s="1434"/>
      <c r="H70" s="430"/>
      <c r="I70" s="430"/>
    </row>
    <row r="71" spans="1:9" s="366" customFormat="1" ht="12">
      <c r="A71" s="1425"/>
      <c r="B71" s="1431"/>
      <c r="C71" s="1432"/>
      <c r="D71" s="1435"/>
      <c r="E71" s="1436"/>
      <c r="F71" s="1435"/>
      <c r="G71" s="1434"/>
      <c r="H71" s="430"/>
      <c r="I71" s="430"/>
    </row>
    <row r="72" spans="1:9" s="366" customFormat="1" ht="12">
      <c r="A72" s="1425"/>
      <c r="B72" s="1431"/>
      <c r="C72" s="1432"/>
      <c r="D72" s="1435"/>
      <c r="E72" s="1436"/>
      <c r="F72" s="1435"/>
      <c r="G72" s="1434"/>
      <c r="H72" s="430"/>
      <c r="I72" s="430"/>
    </row>
    <row r="73" spans="1:9" s="366" customFormat="1" ht="12">
      <c r="A73" s="1425"/>
      <c r="B73" s="1431"/>
      <c r="C73" s="1432"/>
      <c r="D73" s="1427"/>
      <c r="E73" s="1440"/>
      <c r="F73" s="1427"/>
      <c r="G73" s="1429"/>
      <c r="H73" s="430"/>
      <c r="I73" s="430"/>
    </row>
    <row r="74" spans="1:9" s="366" customFormat="1" ht="12">
      <c r="A74" s="1425"/>
      <c r="B74" s="1431"/>
      <c r="C74" s="1432"/>
      <c r="D74" s="1427"/>
      <c r="E74" s="1440"/>
      <c r="F74" s="1427"/>
      <c r="G74" s="1429"/>
      <c r="H74" s="430"/>
      <c r="I74" s="430"/>
    </row>
    <row r="75" spans="1:9" s="366" customFormat="1" ht="12">
      <c r="A75" s="1425"/>
      <c r="B75" s="1431"/>
      <c r="C75" s="1432"/>
      <c r="D75" s="1427"/>
      <c r="E75" s="1440"/>
      <c r="F75" s="1427"/>
      <c r="G75" s="1429"/>
      <c r="H75" s="430"/>
      <c r="I75" s="430"/>
    </row>
    <row r="76" spans="1:7" s="371" customFormat="1" ht="10.5">
      <c r="A76" s="1430"/>
      <c r="B76" s="1431"/>
      <c r="C76" s="1432"/>
      <c r="D76" s="1427"/>
      <c r="E76" s="1428"/>
      <c r="F76" s="1427"/>
      <c r="G76" s="1429"/>
    </row>
    <row r="77" spans="1:7" s="371" customFormat="1" ht="10.5">
      <c r="A77" s="1430"/>
      <c r="B77" s="1478"/>
      <c r="C77" s="1479"/>
      <c r="D77" s="1480"/>
      <c r="E77" s="1481"/>
      <c r="F77" s="1480"/>
      <c r="G77" s="1429"/>
    </row>
    <row r="78" spans="1:7" s="371" customFormat="1" ht="10.5">
      <c r="A78" s="1430"/>
      <c r="B78" s="110"/>
      <c r="C78" s="1426"/>
      <c r="D78" s="1427"/>
      <c r="E78" s="1428"/>
      <c r="F78" s="1427"/>
      <c r="G78" s="1429"/>
    </row>
    <row r="79" spans="1:7" s="371" customFormat="1" ht="10.5">
      <c r="A79" s="1430"/>
      <c r="B79" s="110"/>
      <c r="C79" s="1426"/>
      <c r="D79" s="1427"/>
      <c r="E79" s="1428"/>
      <c r="F79" s="1427"/>
      <c r="G79" s="1429"/>
    </row>
    <row r="80" spans="1:7" s="371" customFormat="1" ht="10.5">
      <c r="A80" s="1430"/>
      <c r="B80" s="110"/>
      <c r="C80" s="1426"/>
      <c r="D80" s="1427"/>
      <c r="E80" s="1428"/>
      <c r="F80" s="1427"/>
      <c r="G80" s="1429"/>
    </row>
    <row r="81" spans="1:9" s="376" customFormat="1" ht="12.75">
      <c r="A81" s="1430"/>
      <c r="B81" s="110"/>
      <c r="C81" s="1426"/>
      <c r="D81" s="1427"/>
      <c r="E81" s="1428"/>
      <c r="F81" s="1427"/>
      <c r="G81" s="1429"/>
      <c r="H81" s="1437"/>
      <c r="I81" s="1437"/>
    </row>
    <row r="82" spans="1:9" s="376" customFormat="1" ht="12.75">
      <c r="A82" s="1430"/>
      <c r="B82" s="110"/>
      <c r="C82" s="1426"/>
      <c r="D82" s="1427"/>
      <c r="E82" s="1428"/>
      <c r="F82" s="1427"/>
      <c r="G82" s="1429"/>
      <c r="H82" s="1437"/>
      <c r="I82" s="1437"/>
    </row>
    <row r="83" spans="1:9" s="376" customFormat="1" ht="12.75">
      <c r="A83" s="1430"/>
      <c r="B83" s="1431"/>
      <c r="C83" s="1432"/>
      <c r="D83" s="1435"/>
      <c r="E83" s="1436"/>
      <c r="F83" s="1435"/>
      <c r="G83" s="1434"/>
      <c r="H83" s="1437"/>
      <c r="I83" s="1437"/>
    </row>
    <row r="84" spans="1:9" s="498" customFormat="1" ht="12">
      <c r="A84" s="1439"/>
      <c r="B84" s="1431"/>
      <c r="C84" s="1432"/>
      <c r="D84" s="1427"/>
      <c r="E84" s="1428"/>
      <c r="F84" s="1427"/>
      <c r="G84" s="1429"/>
      <c r="H84" s="1441"/>
      <c r="I84" s="1441"/>
    </row>
    <row r="85" spans="1:9" s="498" customFormat="1" ht="12">
      <c r="A85" s="1439"/>
      <c r="B85" s="1431"/>
      <c r="C85" s="1432"/>
      <c r="D85" s="1427"/>
      <c r="E85" s="1428"/>
      <c r="F85" s="1427"/>
      <c r="G85" s="1429"/>
      <c r="H85" s="1441"/>
      <c r="I85" s="1441"/>
    </row>
    <row r="86" spans="1:9" s="498" customFormat="1" ht="12">
      <c r="A86" s="1439"/>
      <c r="B86" s="110"/>
      <c r="C86" s="1426"/>
      <c r="D86" s="1427"/>
      <c r="E86" s="1428"/>
      <c r="F86" s="1427"/>
      <c r="G86" s="1429"/>
      <c r="H86" s="1441"/>
      <c r="I86" s="1441"/>
    </row>
    <row r="87" spans="1:9" s="366" customFormat="1" ht="12">
      <c r="A87" s="1425"/>
      <c r="B87" s="110"/>
      <c r="C87" s="1426"/>
      <c r="D87" s="1427"/>
      <c r="E87" s="1428"/>
      <c r="F87" s="1427"/>
      <c r="G87" s="1429"/>
      <c r="H87" s="430"/>
      <c r="I87" s="430"/>
    </row>
    <row r="88" spans="1:9" s="504" customFormat="1" ht="12">
      <c r="A88" s="1482"/>
      <c r="B88" s="110"/>
      <c r="C88" s="1426"/>
      <c r="D88" s="1427"/>
      <c r="E88" s="1428"/>
      <c r="F88" s="1427"/>
      <c r="G88" s="1429"/>
      <c r="H88" s="1483"/>
      <c r="I88" s="1483"/>
    </row>
    <row r="89" spans="1:9" s="366" customFormat="1" ht="12">
      <c r="A89" s="1425"/>
      <c r="B89" s="110"/>
      <c r="C89" s="1426"/>
      <c r="D89" s="1427"/>
      <c r="E89" s="1428"/>
      <c r="F89" s="1427"/>
      <c r="G89" s="1429"/>
      <c r="H89" s="430"/>
      <c r="I89" s="430"/>
    </row>
    <row r="90" spans="1:9" s="366" customFormat="1" ht="12">
      <c r="A90" s="1425"/>
      <c r="B90" s="110"/>
      <c r="C90" s="1426"/>
      <c r="D90" s="1427"/>
      <c r="E90" s="1428"/>
      <c r="F90" s="1427"/>
      <c r="G90" s="1429"/>
      <c r="H90" s="430"/>
      <c r="I90" s="430"/>
    </row>
    <row r="91" spans="1:9" s="366" customFormat="1" ht="12">
      <c r="A91" s="1425"/>
      <c r="B91" s="110"/>
      <c r="C91" s="1426"/>
      <c r="D91" s="1427"/>
      <c r="E91" s="1428"/>
      <c r="F91" s="1427"/>
      <c r="G91" s="1429"/>
      <c r="H91" s="430"/>
      <c r="I91" s="430"/>
    </row>
    <row r="92" spans="1:9" s="366" customFormat="1" ht="12">
      <c r="A92" s="1425"/>
      <c r="B92" s="110"/>
      <c r="C92" s="1426"/>
      <c r="D92" s="1427"/>
      <c r="E92" s="1428"/>
      <c r="F92" s="1427"/>
      <c r="G92" s="1429"/>
      <c r="H92" s="430"/>
      <c r="I92" s="430"/>
    </row>
    <row r="93" spans="1:9" s="366" customFormat="1" ht="12">
      <c r="A93" s="1425"/>
      <c r="B93" s="110"/>
      <c r="C93" s="1426"/>
      <c r="D93" s="1427"/>
      <c r="E93" s="1428"/>
      <c r="F93" s="1427"/>
      <c r="G93" s="1429"/>
      <c r="H93" s="430"/>
      <c r="I93" s="430"/>
    </row>
    <row r="94" spans="1:9" s="376" customFormat="1" ht="12.75">
      <c r="A94" s="1430"/>
      <c r="B94" s="110"/>
      <c r="C94" s="1426"/>
      <c r="D94" s="1427"/>
      <c r="E94" s="1428"/>
      <c r="F94" s="1427"/>
      <c r="G94" s="1429"/>
      <c r="H94" s="371"/>
      <c r="I94" s="371"/>
    </row>
    <row r="95" spans="1:9" s="366" customFormat="1" ht="12">
      <c r="A95" s="1425"/>
      <c r="B95" s="110"/>
      <c r="C95" s="1426"/>
      <c r="D95" s="1427"/>
      <c r="E95" s="1428"/>
      <c r="F95" s="1427"/>
      <c r="G95" s="1429"/>
      <c r="H95" s="430"/>
      <c r="I95" s="430"/>
    </row>
    <row r="96" spans="1:9" s="366" customFormat="1" ht="12">
      <c r="A96" s="1425"/>
      <c r="B96" s="110"/>
      <c r="C96" s="1426"/>
      <c r="D96" s="1427"/>
      <c r="E96" s="1428"/>
      <c r="F96" s="1427"/>
      <c r="G96" s="1429"/>
      <c r="H96" s="430"/>
      <c r="I96" s="430"/>
    </row>
    <row r="97" spans="1:9" s="366" customFormat="1" ht="12">
      <c r="A97" s="1425"/>
      <c r="B97" s="110"/>
      <c r="C97" s="1426"/>
      <c r="D97" s="1427"/>
      <c r="E97" s="1428"/>
      <c r="F97" s="1427"/>
      <c r="G97" s="1429"/>
      <c r="H97" s="430"/>
      <c r="I97" s="430"/>
    </row>
    <row r="98" spans="1:9" s="366" customFormat="1" ht="12">
      <c r="A98" s="1425"/>
      <c r="B98" s="1431"/>
      <c r="C98" s="1432"/>
      <c r="D98" s="1435"/>
      <c r="E98" s="1436"/>
      <c r="F98" s="1435"/>
      <c r="G98" s="1434"/>
      <c r="H98" s="430"/>
      <c r="I98" s="430"/>
    </row>
    <row r="99" spans="1:9" s="366" customFormat="1" ht="12">
      <c r="A99" s="1425"/>
      <c r="B99" s="1431"/>
      <c r="C99" s="1432"/>
      <c r="D99" s="1435"/>
      <c r="E99" s="1436"/>
      <c r="F99" s="1435"/>
      <c r="G99" s="1434"/>
      <c r="H99" s="430"/>
      <c r="I99" s="430"/>
    </row>
    <row r="100" spans="1:9" s="366" customFormat="1" ht="12">
      <c r="A100" s="1425"/>
      <c r="B100" s="1431"/>
      <c r="C100" s="1432"/>
      <c r="D100" s="1435"/>
      <c r="E100" s="1436"/>
      <c r="F100" s="1435"/>
      <c r="G100" s="1434"/>
      <c r="H100" s="430"/>
      <c r="I100" s="430"/>
    </row>
    <row r="101" spans="1:9" s="366" customFormat="1" ht="12">
      <c r="A101" s="1425"/>
      <c r="B101" s="1431"/>
      <c r="C101" s="1432"/>
      <c r="D101" s="1435"/>
      <c r="E101" s="1436"/>
      <c r="F101" s="1435"/>
      <c r="G101" s="1434"/>
      <c r="H101" s="430"/>
      <c r="I101" s="430"/>
    </row>
    <row r="102" spans="1:9" s="366" customFormat="1" ht="12">
      <c r="A102" s="1425"/>
      <c r="B102" s="110"/>
      <c r="C102" s="1426"/>
      <c r="D102" s="1484"/>
      <c r="E102" s="1485"/>
      <c r="F102" s="1427"/>
      <c r="G102" s="1434"/>
      <c r="H102" s="430"/>
      <c r="I102" s="430"/>
    </row>
    <row r="103" spans="1:9" s="366" customFormat="1" ht="12">
      <c r="A103" s="1425"/>
      <c r="B103" s="1431"/>
      <c r="C103" s="1432"/>
      <c r="D103" s="1459"/>
      <c r="E103" s="1460"/>
      <c r="F103" s="1435"/>
      <c r="G103" s="1434"/>
      <c r="H103" s="430"/>
      <c r="I103" s="430"/>
    </row>
    <row r="104" spans="1:9" s="366" customFormat="1" ht="12">
      <c r="A104" s="1425"/>
      <c r="B104" s="1431"/>
      <c r="C104" s="1432"/>
      <c r="D104" s="1459"/>
      <c r="E104" s="1460"/>
      <c r="F104" s="1435"/>
      <c r="G104" s="1434"/>
      <c r="H104" s="430"/>
      <c r="I104" s="430"/>
    </row>
    <row r="105" spans="1:9" s="366" customFormat="1" ht="12">
      <c r="A105" s="1425"/>
      <c r="B105" s="1431"/>
      <c r="C105" s="1432"/>
      <c r="D105" s="1459"/>
      <c r="E105" s="1460"/>
      <c r="F105" s="1435"/>
      <c r="G105" s="1434"/>
      <c r="H105" s="430"/>
      <c r="I105" s="430"/>
    </row>
    <row r="106" spans="1:9" s="366" customFormat="1" ht="12">
      <c r="A106" s="1425"/>
      <c r="B106" s="110"/>
      <c r="C106" s="1426"/>
      <c r="D106" s="1484"/>
      <c r="E106" s="1486"/>
      <c r="F106" s="1484"/>
      <c r="G106" s="1429"/>
      <c r="H106" s="430"/>
      <c r="I106" s="430"/>
    </row>
    <row r="107" spans="1:9" s="366" customFormat="1" ht="12">
      <c r="A107" s="1425"/>
      <c r="B107" s="110"/>
      <c r="C107" s="1426"/>
      <c r="D107" s="1427"/>
      <c r="E107" s="1428"/>
      <c r="F107" s="1427"/>
      <c r="G107" s="1429"/>
      <c r="H107" s="430"/>
      <c r="I107" s="430"/>
    </row>
    <row r="108" spans="1:9" s="366" customFormat="1" ht="12">
      <c r="A108" s="1425"/>
      <c r="B108" s="110"/>
      <c r="C108" s="1426"/>
      <c r="D108" s="1484"/>
      <c r="E108" s="1486"/>
      <c r="F108" s="1484"/>
      <c r="G108" s="1429"/>
      <c r="H108" s="430"/>
      <c r="I108" s="430"/>
    </row>
    <row r="109" spans="1:9" s="376" customFormat="1" ht="12.75">
      <c r="A109" s="1430"/>
      <c r="B109" s="110"/>
      <c r="C109" s="1426"/>
      <c r="D109" s="1484"/>
      <c r="E109" s="1428"/>
      <c r="F109" s="1484"/>
      <c r="G109" s="1429"/>
      <c r="H109" s="371"/>
      <c r="I109" s="371"/>
    </row>
    <row r="110" spans="1:9" s="376" customFormat="1" ht="12.75">
      <c r="A110" s="1430"/>
      <c r="B110" s="110"/>
      <c r="C110" s="1426"/>
      <c r="D110" s="1484"/>
      <c r="E110" s="1428"/>
      <c r="F110" s="1484"/>
      <c r="G110" s="1429"/>
      <c r="H110" s="371"/>
      <c r="I110" s="371"/>
    </row>
  </sheetData>
  <sheetProtection password="C71F" sheet="1"/>
  <mergeCells count="2">
    <mergeCell ref="C55:F55"/>
    <mergeCell ref="C50:E50"/>
  </mergeCells>
  <printOptions/>
  <pageMargins left="1.02" right="0.75" top="0.79" bottom="0.8" header="0.39" footer="0.39"/>
  <pageSetup horizontalDpi="300" verticalDpi="300" orientation="portrait" paperSize="9" scale="89" r:id="rId1"/>
  <headerFooter alignWithMargins="0">
    <oddFooter>&amp;Cstran: &amp;P</oddFooter>
  </headerFooter>
  <rowBreaks count="1" manualBreakCount="1">
    <brk id="62" max="255" man="1"/>
  </rowBreaks>
</worksheet>
</file>

<file path=xl/worksheets/sheet10.xml><?xml version="1.0" encoding="utf-8"?>
<worksheet xmlns="http://schemas.openxmlformats.org/spreadsheetml/2006/main" xmlns:r="http://schemas.openxmlformats.org/officeDocument/2006/relationships">
  <dimension ref="A1:F35"/>
  <sheetViews>
    <sheetView view="pageBreakPreview" zoomScaleSheetLayoutView="100" zoomScalePageLayoutView="0" workbookViewId="0" topLeftCell="A1">
      <selection activeCell="E25" sqref="E25"/>
    </sheetView>
  </sheetViews>
  <sheetFormatPr defaultColWidth="9.140625" defaultRowHeight="12.75"/>
  <cols>
    <col min="1" max="1" width="9.140625" style="435" customWidth="1"/>
    <col min="2" max="2" width="50.57421875" style="435" customWidth="1"/>
    <col min="3" max="3" width="2.8515625" style="1167" customWidth="1"/>
    <col min="4" max="4" width="4.140625" style="1167" customWidth="1"/>
    <col min="5" max="5" width="8.7109375" style="1167" customWidth="1"/>
    <col min="6" max="6" width="13.140625" style="1412" bestFit="1" customWidth="1"/>
    <col min="7" max="7" width="0.9921875" style="1167" customWidth="1"/>
    <col min="8" max="16384" width="8.7109375" style="1167" customWidth="1"/>
  </cols>
  <sheetData>
    <row r="1" spans="1:6" ht="15">
      <c r="A1" s="1413" t="s">
        <v>1129</v>
      </c>
      <c r="B1" s="1288" t="s">
        <v>119</v>
      </c>
      <c r="C1" s="231"/>
      <c r="D1" s="1414"/>
      <c r="E1" s="406"/>
      <c r="F1" s="1403"/>
    </row>
    <row r="2" spans="1:6" ht="12">
      <c r="A2" s="170"/>
      <c r="B2" s="283"/>
      <c r="C2" s="178"/>
      <c r="D2" s="234"/>
      <c r="E2" s="361"/>
      <c r="F2" s="1404"/>
    </row>
    <row r="3" spans="1:6" ht="12">
      <c r="A3" s="170"/>
      <c r="B3" s="283" t="s">
        <v>530</v>
      </c>
      <c r="C3" s="178"/>
      <c r="D3" s="234"/>
      <c r="E3" s="361"/>
      <c r="F3" s="1404"/>
    </row>
    <row r="4" spans="1:6" ht="12">
      <c r="A4" s="170"/>
      <c r="B4" s="283" t="s">
        <v>119</v>
      </c>
      <c r="C4" s="231"/>
      <c r="D4" s="213"/>
      <c r="E4" s="406"/>
      <c r="F4" s="1403"/>
    </row>
    <row r="5" spans="1:6" ht="12">
      <c r="A5" s="1298"/>
      <c r="B5" s="1295" t="s">
        <v>120</v>
      </c>
      <c r="C5" s="1415"/>
      <c r="D5" s="1297"/>
      <c r="E5" s="1405"/>
      <c r="F5" s="1406">
        <f>F34</f>
        <v>0</v>
      </c>
    </row>
    <row r="6" spans="1:6" ht="12">
      <c r="A6" s="1291"/>
      <c r="B6" s="283"/>
      <c r="C6" s="1292"/>
      <c r="D6" s="1293"/>
      <c r="E6" s="1280"/>
      <c r="F6" s="1407"/>
    </row>
    <row r="7" spans="1:6" ht="12">
      <c r="A7" s="1416" t="s">
        <v>2912</v>
      </c>
      <c r="B7" s="1417" t="s">
        <v>2325</v>
      </c>
      <c r="C7" s="1418" t="s">
        <v>2913</v>
      </c>
      <c r="D7" s="1419" t="s">
        <v>2914</v>
      </c>
      <c r="E7" s="1408" t="s">
        <v>2915</v>
      </c>
      <c r="F7" s="1409" t="s">
        <v>1454</v>
      </c>
    </row>
    <row r="8" spans="1:6" ht="12">
      <c r="A8" s="1420"/>
      <c r="B8" s="283" t="s">
        <v>119</v>
      </c>
      <c r="C8" s="178"/>
      <c r="D8" s="234"/>
      <c r="E8" s="361"/>
      <c r="F8" s="1407"/>
    </row>
    <row r="9" spans="1:6" ht="12">
      <c r="A9" s="1420"/>
      <c r="B9" s="293"/>
      <c r="C9" s="178"/>
      <c r="D9" s="234"/>
      <c r="E9" s="361"/>
      <c r="F9" s="1407"/>
    </row>
    <row r="10" spans="1:6" ht="12">
      <c r="A10" s="1420" t="s">
        <v>1408</v>
      </c>
      <c r="B10" s="293" t="s">
        <v>634</v>
      </c>
      <c r="C10" s="178" t="s">
        <v>1131</v>
      </c>
      <c r="D10" s="234">
        <v>1</v>
      </c>
      <c r="E10" s="361"/>
      <c r="F10" s="1404">
        <f>D10*E10</f>
        <v>0</v>
      </c>
    </row>
    <row r="11" spans="1:6" ht="12">
      <c r="A11" s="1420"/>
      <c r="B11" s="293"/>
      <c r="C11" s="178"/>
      <c r="D11" s="234"/>
      <c r="E11" s="361"/>
      <c r="F11" s="1407"/>
    </row>
    <row r="12" spans="1:6" ht="12">
      <c r="A12" s="1420" t="s">
        <v>1409</v>
      </c>
      <c r="B12" s="293" t="s">
        <v>2916</v>
      </c>
      <c r="C12" s="178"/>
      <c r="D12" s="234"/>
      <c r="E12" s="361"/>
      <c r="F12" s="1404" t="s">
        <v>2890</v>
      </c>
    </row>
    <row r="13" spans="1:6" ht="12">
      <c r="A13" s="1420"/>
      <c r="B13" s="293"/>
      <c r="C13" s="178"/>
      <c r="D13" s="234"/>
      <c r="E13" s="361"/>
      <c r="F13" s="1407"/>
    </row>
    <row r="14" spans="1:6" ht="12">
      <c r="A14" s="1420" t="s">
        <v>1410</v>
      </c>
      <c r="B14" s="293" t="s">
        <v>121</v>
      </c>
      <c r="C14" s="178"/>
      <c r="D14" s="234"/>
      <c r="E14" s="361"/>
      <c r="F14" s="437"/>
    </row>
    <row r="15" spans="1:6" ht="12">
      <c r="A15" s="1420"/>
      <c r="B15" s="293" t="s">
        <v>122</v>
      </c>
      <c r="C15" s="178" t="s">
        <v>1131</v>
      </c>
      <c r="D15" s="234">
        <v>1</v>
      </c>
      <c r="E15" s="361"/>
      <c r="F15" s="1404">
        <f>D15*E15</f>
        <v>0</v>
      </c>
    </row>
    <row r="16" spans="1:6" ht="12">
      <c r="A16" s="1420"/>
      <c r="B16" s="293"/>
      <c r="C16" s="178"/>
      <c r="D16" s="234"/>
      <c r="E16" s="361"/>
      <c r="F16" s="1407"/>
    </row>
    <row r="17" spans="1:6" ht="12">
      <c r="A17" s="1420" t="s">
        <v>1411</v>
      </c>
      <c r="B17" s="293" t="s">
        <v>2917</v>
      </c>
      <c r="C17" s="178" t="s">
        <v>1131</v>
      </c>
      <c r="D17" s="234">
        <v>1</v>
      </c>
      <c r="E17" s="361"/>
      <c r="F17" s="1404">
        <f>D17*E17</f>
        <v>0</v>
      </c>
    </row>
    <row r="18" spans="1:6" ht="12">
      <c r="A18" s="1420"/>
      <c r="B18" s="293"/>
      <c r="C18" s="178"/>
      <c r="D18" s="234"/>
      <c r="E18" s="361"/>
      <c r="F18" s="1407"/>
    </row>
    <row r="19" spans="1:6" ht="12">
      <c r="A19" s="1420" t="s">
        <v>1412</v>
      </c>
      <c r="B19" s="293" t="s">
        <v>629</v>
      </c>
      <c r="C19" s="178" t="s">
        <v>1131</v>
      </c>
      <c r="D19" s="234">
        <v>1</v>
      </c>
      <c r="E19" s="361"/>
      <c r="F19" s="1404">
        <f>D19*E19</f>
        <v>0</v>
      </c>
    </row>
    <row r="20" spans="1:6" ht="12">
      <c r="A20" s="1420"/>
      <c r="B20" s="293"/>
      <c r="C20" s="178"/>
      <c r="D20" s="234"/>
      <c r="E20" s="361"/>
      <c r="F20" s="1407"/>
    </row>
    <row r="21" spans="1:6" ht="19.5">
      <c r="A21" s="1420" t="s">
        <v>1413</v>
      </c>
      <c r="B21" s="293" t="s">
        <v>630</v>
      </c>
      <c r="C21" s="178" t="s">
        <v>1131</v>
      </c>
      <c r="D21" s="234">
        <v>1</v>
      </c>
      <c r="E21" s="361"/>
      <c r="F21" s="1404">
        <f>D21*E21</f>
        <v>0</v>
      </c>
    </row>
    <row r="22" spans="1:6" ht="12">
      <c r="A22" s="1420"/>
      <c r="B22" s="293"/>
      <c r="C22" s="178"/>
      <c r="D22" s="234"/>
      <c r="E22" s="361"/>
      <c r="F22" s="1407"/>
    </row>
    <row r="23" spans="1:6" ht="12">
      <c r="A23" s="1420" t="s">
        <v>1414</v>
      </c>
      <c r="B23" s="293" t="s">
        <v>631</v>
      </c>
      <c r="C23" s="178" t="s">
        <v>1131</v>
      </c>
      <c r="D23" s="234">
        <v>1</v>
      </c>
      <c r="E23" s="361"/>
      <c r="F23" s="1404">
        <f>D23*E23</f>
        <v>0</v>
      </c>
    </row>
    <row r="24" spans="1:6" ht="12">
      <c r="A24" s="1420"/>
      <c r="B24" s="293"/>
      <c r="C24" s="178"/>
      <c r="D24" s="234"/>
      <c r="E24" s="361"/>
      <c r="F24" s="1407"/>
    </row>
    <row r="25" spans="1:6" ht="12">
      <c r="A25" s="1420" t="s">
        <v>1415</v>
      </c>
      <c r="B25" s="293" t="s">
        <v>632</v>
      </c>
      <c r="C25" s="178" t="s">
        <v>1131</v>
      </c>
      <c r="D25" s="234">
        <v>1</v>
      </c>
      <c r="E25" s="361"/>
      <c r="F25" s="1404">
        <f>D25*E25</f>
        <v>0</v>
      </c>
    </row>
    <row r="26" spans="1:6" ht="12">
      <c r="A26" s="1421"/>
      <c r="B26" s="293"/>
      <c r="C26" s="178"/>
      <c r="D26" s="234"/>
      <c r="E26" s="361"/>
      <c r="F26" s="1407"/>
    </row>
    <row r="27" spans="1:6" ht="19.5">
      <c r="A27" s="1420" t="s">
        <v>1416</v>
      </c>
      <c r="B27" s="293" t="s">
        <v>2990</v>
      </c>
      <c r="C27" s="178" t="s">
        <v>1131</v>
      </c>
      <c r="D27" s="234">
        <v>1</v>
      </c>
      <c r="E27" s="361"/>
      <c r="F27" s="1404">
        <f>D27*E27</f>
        <v>0</v>
      </c>
    </row>
    <row r="28" spans="1:6" ht="12">
      <c r="A28" s="1421"/>
      <c r="B28" s="293"/>
      <c r="C28" s="178"/>
      <c r="D28" s="234"/>
      <c r="E28" s="361"/>
      <c r="F28" s="1407"/>
    </row>
    <row r="29" spans="1:6" ht="12">
      <c r="A29" s="1420" t="s">
        <v>10</v>
      </c>
      <c r="B29" s="293" t="s">
        <v>633</v>
      </c>
      <c r="C29" s="178" t="s">
        <v>1131</v>
      </c>
      <c r="D29" s="234">
        <v>1</v>
      </c>
      <c r="E29" s="361"/>
      <c r="F29" s="1404">
        <f>D29*E29</f>
        <v>0</v>
      </c>
    </row>
    <row r="30" spans="1:6" ht="12">
      <c r="A30" s="1420"/>
      <c r="B30" s="293"/>
      <c r="C30" s="178"/>
      <c r="D30" s="234"/>
      <c r="E30" s="361"/>
      <c r="F30" s="1407"/>
    </row>
    <row r="31" spans="1:6" ht="19.5">
      <c r="A31" s="1420" t="s">
        <v>11</v>
      </c>
      <c r="B31" s="293" t="s">
        <v>2918</v>
      </c>
      <c r="C31" s="178" t="s">
        <v>1131</v>
      </c>
      <c r="D31" s="234">
        <v>1</v>
      </c>
      <c r="E31" s="361"/>
      <c r="F31" s="1404">
        <f>D31*E31</f>
        <v>0</v>
      </c>
    </row>
    <row r="32" spans="1:6" ht="12">
      <c r="A32" s="1422"/>
      <c r="B32" s="1241"/>
      <c r="C32" s="217"/>
      <c r="D32" s="314"/>
      <c r="E32" s="422"/>
      <c r="F32" s="1410"/>
    </row>
    <row r="33" spans="1:6" ht="12">
      <c r="A33" s="1420"/>
      <c r="B33" s="293"/>
      <c r="C33" s="178"/>
      <c r="D33" s="234"/>
      <c r="E33" s="361"/>
      <c r="F33" s="1407"/>
    </row>
    <row r="34" spans="1:6" s="1171" customFormat="1" ht="11.25">
      <c r="A34" s="1423"/>
      <c r="B34" s="1217" t="s">
        <v>635</v>
      </c>
      <c r="C34" s="187"/>
      <c r="D34" s="1306"/>
      <c r="E34" s="384"/>
      <c r="F34" s="1411">
        <f>SUM(F10:F33)</f>
        <v>0</v>
      </c>
    </row>
    <row r="35" spans="1:6" ht="12">
      <c r="A35" s="1183"/>
      <c r="B35" s="487"/>
      <c r="C35" s="112"/>
      <c r="D35" s="446"/>
      <c r="E35" s="361"/>
      <c r="F35" s="1407"/>
    </row>
  </sheetData>
  <sheetProtection password="C71F" sheet="1"/>
  <printOptions/>
  <pageMargins left="0.95" right="0.75" top="0.79" bottom="0.8" header="0.39" footer="0.39"/>
  <pageSetup horizontalDpi="600" verticalDpi="600" orientation="portrait" paperSize="9" scale="95" r:id="rId1"/>
  <headerFooter alignWithMargins="0">
    <oddFooter>&amp;Cstran: &amp;P</oddFooter>
  </headerFooter>
</worksheet>
</file>

<file path=xl/worksheets/sheet2.xml><?xml version="1.0" encoding="utf-8"?>
<worksheet xmlns="http://schemas.openxmlformats.org/spreadsheetml/2006/main" xmlns:r="http://schemas.openxmlformats.org/officeDocument/2006/relationships">
  <dimension ref="A1:J1665"/>
  <sheetViews>
    <sheetView showOutlineSymbols="0" view="pageBreakPreview" zoomScaleSheetLayoutView="100" zoomScalePageLayoutView="0" workbookViewId="0" topLeftCell="A97">
      <selection activeCell="E114" sqref="E114"/>
    </sheetView>
  </sheetViews>
  <sheetFormatPr defaultColWidth="9.140625" defaultRowHeight="12.75" outlineLevelRow="1"/>
  <cols>
    <col min="1" max="1" width="7.421875" style="110" customWidth="1"/>
    <col min="2" max="2" width="50.28125" style="111" customWidth="1"/>
    <col min="3" max="3" width="8.28125" style="112" customWidth="1"/>
    <col min="4" max="4" width="9.28125" style="114" customWidth="1"/>
    <col min="5" max="5" width="11.28125" style="361" bestFit="1" customWidth="1"/>
    <col min="6" max="6" width="15.140625" style="362" bestFit="1" customWidth="1"/>
    <col min="7" max="7" width="2.00390625" style="363" customWidth="1"/>
    <col min="8" max="8" width="14.57421875" style="364" customWidth="1"/>
    <col min="9" max="9" width="16.28125" style="365" customWidth="1"/>
    <col min="10" max="10" width="17.00390625" style="365" customWidth="1"/>
    <col min="11" max="16384" width="9.140625" style="366" customWidth="1"/>
  </cols>
  <sheetData>
    <row r="1" spans="1:4" ht="12">
      <c r="A1" s="170"/>
      <c r="B1" s="177"/>
      <c r="C1" s="178"/>
      <c r="D1" s="204"/>
    </row>
    <row r="2" spans="1:10" s="371" customFormat="1" ht="10.5">
      <c r="A2" s="127"/>
      <c r="B2" s="173" t="s">
        <v>468</v>
      </c>
      <c r="C2" s="174"/>
      <c r="D2" s="175"/>
      <c r="E2" s="367"/>
      <c r="F2" s="368"/>
      <c r="G2" s="369"/>
      <c r="H2" s="370"/>
      <c r="I2" s="369"/>
      <c r="J2" s="369"/>
    </row>
    <row r="3" spans="1:10" s="371" customFormat="1" ht="10.5">
      <c r="A3" s="127"/>
      <c r="B3" s="173" t="s">
        <v>469</v>
      </c>
      <c r="C3" s="174"/>
      <c r="D3" s="175"/>
      <c r="E3" s="367"/>
      <c r="F3" s="368"/>
      <c r="G3" s="369"/>
      <c r="H3" s="370"/>
      <c r="I3" s="369"/>
      <c r="J3" s="369"/>
    </row>
    <row r="4" spans="1:10" s="371" customFormat="1" ht="10.5">
      <c r="A4" s="127"/>
      <c r="B4" s="173"/>
      <c r="C4" s="174"/>
      <c r="D4" s="175"/>
      <c r="E4" s="367"/>
      <c r="F4" s="368"/>
      <c r="G4" s="369"/>
      <c r="H4" s="370"/>
      <c r="I4" s="369"/>
      <c r="J4" s="369"/>
    </row>
    <row r="5" spans="1:10" s="371" customFormat="1" ht="21">
      <c r="A5" s="127"/>
      <c r="B5" s="173" t="s">
        <v>2884</v>
      </c>
      <c r="C5" s="174"/>
      <c r="D5" s="175"/>
      <c r="E5" s="367"/>
      <c r="F5" s="368"/>
      <c r="G5" s="369"/>
      <c r="H5" s="370"/>
      <c r="I5" s="369"/>
      <c r="J5" s="369"/>
    </row>
    <row r="6" spans="1:10" s="371" customFormat="1" ht="10.5">
      <c r="A6" s="127"/>
      <c r="B6" s="173"/>
      <c r="C6" s="174"/>
      <c r="D6" s="175"/>
      <c r="E6" s="367"/>
      <c r="F6" s="368"/>
      <c r="G6" s="369"/>
      <c r="H6" s="370"/>
      <c r="I6" s="369"/>
      <c r="J6" s="369"/>
    </row>
    <row r="7" spans="1:10" s="371" customFormat="1" ht="10.5">
      <c r="A7" s="127"/>
      <c r="B7" s="128" t="s">
        <v>159</v>
      </c>
      <c r="C7" s="174"/>
      <c r="D7" s="175"/>
      <c r="E7" s="367"/>
      <c r="F7" s="368"/>
      <c r="G7" s="369"/>
      <c r="H7" s="370"/>
      <c r="I7" s="369"/>
      <c r="J7" s="369"/>
    </row>
    <row r="8" spans="1:10" s="371" customFormat="1" ht="10.5">
      <c r="A8" s="127"/>
      <c r="B8" s="173"/>
      <c r="C8" s="174"/>
      <c r="D8" s="175"/>
      <c r="E8" s="367"/>
      <c r="F8" s="368"/>
      <c r="G8" s="369"/>
      <c r="H8" s="370"/>
      <c r="I8" s="369"/>
      <c r="J8" s="369"/>
    </row>
    <row r="9" spans="1:10" s="371" customFormat="1" ht="10.5">
      <c r="A9" s="127"/>
      <c r="B9" s="173" t="s">
        <v>470</v>
      </c>
      <c r="C9" s="174"/>
      <c r="D9" s="175"/>
      <c r="E9" s="367"/>
      <c r="F9" s="368"/>
      <c r="G9" s="369"/>
      <c r="H9" s="370"/>
      <c r="I9" s="369"/>
      <c r="J9" s="369"/>
    </row>
    <row r="10" spans="1:10" s="376" customFormat="1" ht="12.75">
      <c r="A10" s="127"/>
      <c r="B10" s="173"/>
      <c r="C10" s="174"/>
      <c r="D10" s="176"/>
      <c r="E10" s="372"/>
      <c r="F10" s="368"/>
      <c r="G10" s="373"/>
      <c r="H10" s="374"/>
      <c r="I10" s="375"/>
      <c r="J10" s="375"/>
    </row>
    <row r="11" spans="1:10" s="376" customFormat="1" ht="12.75">
      <c r="A11" s="127"/>
      <c r="B11" s="173"/>
      <c r="C11" s="174"/>
      <c r="D11" s="176"/>
      <c r="E11" s="372"/>
      <c r="F11" s="368"/>
      <c r="G11" s="373"/>
      <c r="H11" s="374"/>
      <c r="I11" s="375"/>
      <c r="J11" s="375"/>
    </row>
    <row r="12" spans="1:7" ht="12.75" customHeight="1">
      <c r="A12" s="170"/>
      <c r="B12" s="177"/>
      <c r="C12" s="178"/>
      <c r="D12" s="179"/>
      <c r="G12" s="377"/>
    </row>
    <row r="13" spans="1:7" ht="12">
      <c r="A13" s="170"/>
      <c r="B13" s="177"/>
      <c r="C13" s="178"/>
      <c r="D13" s="179"/>
      <c r="G13" s="377"/>
    </row>
    <row r="14" spans="1:4" ht="12">
      <c r="A14" s="127"/>
      <c r="B14" s="180"/>
      <c r="C14" s="178"/>
      <c r="D14" s="178"/>
    </row>
    <row r="15" spans="1:10" s="383" customFormat="1" ht="13.5">
      <c r="A15" s="181" t="s">
        <v>861</v>
      </c>
      <c r="B15" s="182" t="s">
        <v>2545</v>
      </c>
      <c r="C15" s="183"/>
      <c r="D15" s="184"/>
      <c r="E15" s="379"/>
      <c r="F15" s="380"/>
      <c r="G15" s="381"/>
      <c r="H15" s="382"/>
      <c r="I15" s="381"/>
      <c r="J15" s="381"/>
    </row>
    <row r="16" spans="1:4" ht="12">
      <c r="A16" s="127"/>
      <c r="B16" s="173"/>
      <c r="C16" s="178"/>
      <c r="D16" s="178"/>
    </row>
    <row r="17" spans="1:10" s="388" customFormat="1" ht="11.25">
      <c r="A17" s="185" t="s">
        <v>1806</v>
      </c>
      <c r="B17" s="186" t="s">
        <v>531</v>
      </c>
      <c r="C17" s="187"/>
      <c r="D17" s="188"/>
      <c r="E17" s="384"/>
      <c r="F17" s="385"/>
      <c r="G17" s="386"/>
      <c r="H17" s="387"/>
      <c r="I17" s="386"/>
      <c r="J17" s="386"/>
    </row>
    <row r="18" spans="1:10" s="388" customFormat="1" ht="11.25">
      <c r="A18" s="189" t="s">
        <v>532</v>
      </c>
      <c r="B18" s="190" t="s">
        <v>164</v>
      </c>
      <c r="C18" s="187"/>
      <c r="D18" s="188"/>
      <c r="E18" s="384"/>
      <c r="F18" s="385">
        <f>F139</f>
        <v>0</v>
      </c>
      <c r="G18" s="386"/>
      <c r="H18" s="387"/>
      <c r="I18" s="386"/>
      <c r="J18" s="386"/>
    </row>
    <row r="19" spans="1:10" s="388" customFormat="1" ht="11.25">
      <c r="A19" s="189" t="s">
        <v>533</v>
      </c>
      <c r="B19" s="190" t="s">
        <v>534</v>
      </c>
      <c r="C19" s="187"/>
      <c r="D19" s="188"/>
      <c r="E19" s="384"/>
      <c r="F19" s="385">
        <f>F173</f>
        <v>0</v>
      </c>
      <c r="G19" s="386"/>
      <c r="H19" s="387"/>
      <c r="I19" s="386"/>
      <c r="J19" s="386"/>
    </row>
    <row r="20" spans="1:10" s="388" customFormat="1" ht="11.25">
      <c r="A20" s="189" t="s">
        <v>535</v>
      </c>
      <c r="B20" s="190" t="s">
        <v>536</v>
      </c>
      <c r="C20" s="187"/>
      <c r="D20" s="188"/>
      <c r="E20" s="384"/>
      <c r="F20" s="385">
        <f>F241</f>
        <v>0</v>
      </c>
      <c r="G20" s="386"/>
      <c r="H20" s="387"/>
      <c r="I20" s="386"/>
      <c r="J20" s="386"/>
    </row>
    <row r="21" spans="1:10" s="388" customFormat="1" ht="11.25">
      <c r="A21" s="189" t="s">
        <v>537</v>
      </c>
      <c r="B21" s="190" t="s">
        <v>538</v>
      </c>
      <c r="C21" s="187"/>
      <c r="D21" s="188"/>
      <c r="E21" s="384"/>
      <c r="F21" s="385">
        <f>F309</f>
        <v>0</v>
      </c>
      <c r="G21" s="386"/>
      <c r="H21" s="387"/>
      <c r="I21" s="386"/>
      <c r="J21" s="386"/>
    </row>
    <row r="22" spans="1:10" s="388" customFormat="1" ht="11.25">
      <c r="A22" s="189" t="s">
        <v>539</v>
      </c>
      <c r="B22" s="190" t="s">
        <v>540</v>
      </c>
      <c r="C22" s="187"/>
      <c r="D22" s="188"/>
      <c r="E22" s="384"/>
      <c r="F22" s="385">
        <f>F498</f>
        <v>0</v>
      </c>
      <c r="G22" s="389"/>
      <c r="H22" s="387"/>
      <c r="I22" s="386"/>
      <c r="J22" s="386"/>
    </row>
    <row r="23" spans="1:10" s="388" customFormat="1" ht="11.25">
      <c r="A23" s="189" t="s">
        <v>1423</v>
      </c>
      <c r="B23" s="190" t="s">
        <v>684</v>
      </c>
      <c r="C23" s="187"/>
      <c r="D23" s="188"/>
      <c r="E23" s="384"/>
      <c r="F23" s="385">
        <f>F516</f>
        <v>0</v>
      </c>
      <c r="G23" s="389"/>
      <c r="H23" s="387"/>
      <c r="I23" s="386"/>
      <c r="J23" s="386"/>
    </row>
    <row r="24" spans="1:10" s="388" customFormat="1" ht="11.25">
      <c r="A24" s="189"/>
      <c r="B24" s="190"/>
      <c r="C24" s="187"/>
      <c r="D24" s="188"/>
      <c r="E24" s="384"/>
      <c r="F24" s="385"/>
      <c r="G24" s="389"/>
      <c r="H24" s="387"/>
      <c r="I24" s="386"/>
      <c r="J24" s="386"/>
    </row>
    <row r="25" spans="1:10" s="388" customFormat="1" ht="11.25">
      <c r="A25" s="185" t="s">
        <v>1806</v>
      </c>
      <c r="B25" s="186" t="s">
        <v>1107</v>
      </c>
      <c r="C25" s="191"/>
      <c r="D25" s="192"/>
      <c r="E25" s="390"/>
      <c r="F25" s="391">
        <f>SUM(F18:F23)</f>
        <v>0</v>
      </c>
      <c r="G25" s="389"/>
      <c r="H25" s="387"/>
      <c r="I25" s="386"/>
      <c r="J25" s="386"/>
    </row>
    <row r="26" spans="1:10" s="394" customFormat="1" ht="11.25">
      <c r="A26" s="185"/>
      <c r="B26" s="186"/>
      <c r="C26" s="187"/>
      <c r="D26" s="188"/>
      <c r="E26" s="384"/>
      <c r="F26" s="385"/>
      <c r="G26" s="392"/>
      <c r="H26" s="393"/>
      <c r="I26" s="392"/>
      <c r="J26" s="392"/>
    </row>
    <row r="27" spans="1:10" s="394" customFormat="1" ht="11.25">
      <c r="A27" s="185" t="s">
        <v>1857</v>
      </c>
      <c r="B27" s="186" t="s">
        <v>541</v>
      </c>
      <c r="C27" s="187"/>
      <c r="D27" s="188"/>
      <c r="E27" s="384"/>
      <c r="F27" s="385"/>
      <c r="G27" s="392"/>
      <c r="H27" s="393"/>
      <c r="I27" s="392"/>
      <c r="J27" s="392"/>
    </row>
    <row r="28" spans="1:10" s="394" customFormat="1" ht="11.25">
      <c r="A28" s="189" t="s">
        <v>532</v>
      </c>
      <c r="B28" s="190" t="s">
        <v>53</v>
      </c>
      <c r="C28" s="187"/>
      <c r="D28" s="188"/>
      <c r="E28" s="384"/>
      <c r="F28" s="385">
        <f>F560</f>
        <v>0</v>
      </c>
      <c r="G28" s="392"/>
      <c r="H28" s="393"/>
      <c r="I28" s="392"/>
      <c r="J28" s="392"/>
    </row>
    <row r="29" spans="1:10" s="397" customFormat="1" ht="11.25">
      <c r="A29" s="189" t="s">
        <v>533</v>
      </c>
      <c r="B29" s="190" t="s">
        <v>542</v>
      </c>
      <c r="C29" s="187"/>
      <c r="D29" s="188"/>
      <c r="E29" s="384"/>
      <c r="F29" s="385">
        <f>F1115</f>
        <v>0</v>
      </c>
      <c r="G29" s="395"/>
      <c r="H29" s="396"/>
      <c r="I29" s="395"/>
      <c r="J29" s="395"/>
    </row>
    <row r="30" spans="1:10" s="397" customFormat="1" ht="11.25">
      <c r="A30" s="189" t="s">
        <v>535</v>
      </c>
      <c r="B30" s="190" t="s">
        <v>1421</v>
      </c>
      <c r="C30" s="187"/>
      <c r="D30" s="188"/>
      <c r="E30" s="384"/>
      <c r="F30" s="385">
        <f>F1219</f>
        <v>0</v>
      </c>
      <c r="G30" s="395"/>
      <c r="H30" s="396"/>
      <c r="I30" s="395"/>
      <c r="J30" s="395"/>
    </row>
    <row r="31" spans="1:10" s="397" customFormat="1" ht="11.25">
      <c r="A31" s="189" t="s">
        <v>537</v>
      </c>
      <c r="B31" s="190" t="s">
        <v>1422</v>
      </c>
      <c r="C31" s="187"/>
      <c r="D31" s="188"/>
      <c r="E31" s="384"/>
      <c r="F31" s="385">
        <f>F1300</f>
        <v>0</v>
      </c>
      <c r="G31" s="395"/>
      <c r="H31" s="396"/>
      <c r="I31" s="395"/>
      <c r="J31" s="395"/>
    </row>
    <row r="32" spans="1:10" s="397" customFormat="1" ht="11.25">
      <c r="A32" s="189" t="s">
        <v>539</v>
      </c>
      <c r="B32" s="190" t="s">
        <v>161</v>
      </c>
      <c r="C32" s="187"/>
      <c r="D32" s="188"/>
      <c r="E32" s="384"/>
      <c r="F32" s="385">
        <f>F1378</f>
        <v>0</v>
      </c>
      <c r="G32" s="395"/>
      <c r="H32" s="396"/>
      <c r="I32" s="395"/>
      <c r="J32" s="395"/>
    </row>
    <row r="33" spans="1:10" s="397" customFormat="1" ht="11.25">
      <c r="A33" s="189" t="s">
        <v>1423</v>
      </c>
      <c r="B33" s="190" t="s">
        <v>1424</v>
      </c>
      <c r="C33" s="187"/>
      <c r="D33" s="188"/>
      <c r="E33" s="384"/>
      <c r="F33" s="385">
        <f>F1434</f>
        <v>0</v>
      </c>
      <c r="G33" s="395"/>
      <c r="H33" s="396"/>
      <c r="I33" s="395"/>
      <c r="J33" s="395"/>
    </row>
    <row r="34" spans="1:10" s="397" customFormat="1" ht="11.25">
      <c r="A34" s="189" t="s">
        <v>1425</v>
      </c>
      <c r="B34" s="190" t="s">
        <v>1407</v>
      </c>
      <c r="C34" s="187"/>
      <c r="D34" s="188"/>
      <c r="E34" s="384"/>
      <c r="F34" s="385">
        <f>F1476</f>
        <v>0</v>
      </c>
      <c r="G34" s="395"/>
      <c r="H34" s="396"/>
      <c r="I34" s="395"/>
      <c r="J34" s="395"/>
    </row>
    <row r="35" spans="1:10" s="397" customFormat="1" ht="11.25">
      <c r="A35" s="189" t="s">
        <v>1426</v>
      </c>
      <c r="B35" s="190" t="s">
        <v>1427</v>
      </c>
      <c r="C35" s="187"/>
      <c r="D35" s="188"/>
      <c r="E35" s="384"/>
      <c r="F35" s="385">
        <f>F1505</f>
        <v>0</v>
      </c>
      <c r="G35" s="395"/>
      <c r="H35" s="396"/>
      <c r="I35" s="395"/>
      <c r="J35" s="395"/>
    </row>
    <row r="36" spans="1:10" s="388" customFormat="1" ht="11.25">
      <c r="A36" s="189" t="s">
        <v>698</v>
      </c>
      <c r="B36" s="190" t="s">
        <v>1429</v>
      </c>
      <c r="C36" s="187"/>
      <c r="D36" s="188"/>
      <c r="E36" s="384"/>
      <c r="F36" s="385">
        <f>F1569</f>
        <v>0</v>
      </c>
      <c r="G36" s="386"/>
      <c r="H36" s="387"/>
      <c r="I36" s="386"/>
      <c r="J36" s="386"/>
    </row>
    <row r="37" spans="1:10" s="397" customFormat="1" ht="11.25">
      <c r="A37" s="189" t="s">
        <v>1428</v>
      </c>
      <c r="B37" s="190" t="s">
        <v>1431</v>
      </c>
      <c r="C37" s="187"/>
      <c r="D37" s="188"/>
      <c r="E37" s="384"/>
      <c r="F37" s="385">
        <f>F1619</f>
        <v>0</v>
      </c>
      <c r="G37" s="395"/>
      <c r="H37" s="396"/>
      <c r="I37" s="395"/>
      <c r="J37" s="395"/>
    </row>
    <row r="38" spans="1:10" s="397" customFormat="1" ht="11.25">
      <c r="A38" s="189" t="s">
        <v>1430</v>
      </c>
      <c r="B38" s="190" t="s">
        <v>1432</v>
      </c>
      <c r="C38" s="187"/>
      <c r="D38" s="188"/>
      <c r="E38" s="384"/>
      <c r="F38" s="385">
        <f>F1637</f>
        <v>0</v>
      </c>
      <c r="G38" s="395"/>
      <c r="H38" s="396"/>
      <c r="I38" s="395"/>
      <c r="J38" s="395"/>
    </row>
    <row r="39" spans="1:10" s="397" customFormat="1" ht="11.25">
      <c r="A39" s="189" t="s">
        <v>699</v>
      </c>
      <c r="B39" s="190" t="s">
        <v>459</v>
      </c>
      <c r="C39" s="187"/>
      <c r="D39" s="188"/>
      <c r="E39" s="384"/>
      <c r="F39" s="385">
        <v>0</v>
      </c>
      <c r="G39" s="395"/>
      <c r="H39" s="396"/>
      <c r="I39" s="395"/>
      <c r="J39" s="395"/>
    </row>
    <row r="40" spans="1:10" s="397" customFormat="1" ht="11.25">
      <c r="A40" s="189"/>
      <c r="B40" s="190"/>
      <c r="C40" s="187"/>
      <c r="D40" s="188"/>
      <c r="E40" s="384"/>
      <c r="F40" s="385"/>
      <c r="G40" s="395"/>
      <c r="H40" s="396"/>
      <c r="I40" s="395"/>
      <c r="J40" s="395"/>
    </row>
    <row r="41" spans="1:10" s="397" customFormat="1" ht="11.25">
      <c r="A41" s="185" t="s">
        <v>1857</v>
      </c>
      <c r="B41" s="186" t="s">
        <v>1106</v>
      </c>
      <c r="C41" s="191"/>
      <c r="D41" s="192"/>
      <c r="E41" s="390"/>
      <c r="F41" s="391">
        <f>SUM(F28:F39)</f>
        <v>0</v>
      </c>
      <c r="G41" s="395"/>
      <c r="H41" s="396"/>
      <c r="I41" s="395"/>
      <c r="J41" s="395"/>
    </row>
    <row r="42" spans="1:10" s="397" customFormat="1" ht="11.25">
      <c r="A42" s="193"/>
      <c r="B42" s="194"/>
      <c r="C42" s="195"/>
      <c r="D42" s="196"/>
      <c r="E42" s="398"/>
      <c r="F42" s="399"/>
      <c r="G42" s="395"/>
      <c r="H42" s="396"/>
      <c r="I42" s="395"/>
      <c r="J42" s="395"/>
    </row>
    <row r="43" spans="1:10" s="397" customFormat="1" ht="11.25">
      <c r="A43" s="197"/>
      <c r="B43" s="198"/>
      <c r="C43" s="199"/>
      <c r="D43" s="200"/>
      <c r="E43" s="400"/>
      <c r="F43" s="401"/>
      <c r="G43" s="395"/>
      <c r="H43" s="396"/>
      <c r="I43" s="395"/>
      <c r="J43" s="395"/>
    </row>
    <row r="44" spans="1:10" s="405" customFormat="1" ht="17.25" customHeight="1">
      <c r="A44" s="162" t="s">
        <v>861</v>
      </c>
      <c r="B44" s="201" t="s">
        <v>138</v>
      </c>
      <c r="C44" s="202"/>
      <c r="D44" s="203"/>
      <c r="E44" s="403"/>
      <c r="F44" s="404">
        <f>F25+F41</f>
        <v>0</v>
      </c>
      <c r="H44" s="364"/>
      <c r="I44" s="365"/>
      <c r="J44" s="365"/>
    </row>
    <row r="45" spans="1:10" s="376" customFormat="1" ht="12.75">
      <c r="A45" s="170"/>
      <c r="B45" s="177"/>
      <c r="C45" s="178"/>
      <c r="D45" s="204"/>
      <c r="E45" s="406"/>
      <c r="F45" s="362"/>
      <c r="G45" s="369"/>
      <c r="H45" s="374"/>
      <c r="I45" s="375"/>
      <c r="J45" s="375"/>
    </row>
    <row r="46" spans="1:10" s="376" customFormat="1" ht="12.75">
      <c r="A46" s="170"/>
      <c r="B46" s="177"/>
      <c r="C46" s="178"/>
      <c r="D46" s="204"/>
      <c r="E46" s="361"/>
      <c r="F46" s="362"/>
      <c r="G46" s="369"/>
      <c r="H46" s="374"/>
      <c r="I46" s="375"/>
      <c r="J46" s="375"/>
    </row>
    <row r="47" spans="1:10" s="388" customFormat="1" ht="11.25">
      <c r="A47" s="189"/>
      <c r="B47" s="186" t="s">
        <v>1417</v>
      </c>
      <c r="C47" s="187"/>
      <c r="D47" s="188"/>
      <c r="E47" s="384"/>
      <c r="F47" s="385"/>
      <c r="G47" s="386"/>
      <c r="H47" s="387"/>
      <c r="I47" s="386"/>
      <c r="J47" s="386"/>
    </row>
    <row r="48" spans="1:10" s="410" customFormat="1" ht="11.25">
      <c r="A48" s="189"/>
      <c r="B48" s="186" t="s">
        <v>1433</v>
      </c>
      <c r="C48" s="187"/>
      <c r="D48" s="188"/>
      <c r="E48" s="384"/>
      <c r="F48" s="385"/>
      <c r="G48" s="407"/>
      <c r="H48" s="408"/>
      <c r="I48" s="409"/>
      <c r="J48" s="409"/>
    </row>
    <row r="49" spans="1:10" s="376" customFormat="1" ht="12.75">
      <c r="A49" s="170"/>
      <c r="B49" s="177"/>
      <c r="C49" s="178"/>
      <c r="D49" s="204"/>
      <c r="E49" s="361"/>
      <c r="F49" s="362"/>
      <c r="G49" s="373"/>
      <c r="H49" s="374"/>
      <c r="I49" s="375"/>
      <c r="J49" s="375"/>
    </row>
    <row r="50" spans="1:10" s="415" customFormat="1" ht="13.5">
      <c r="A50" s="181" t="s">
        <v>1806</v>
      </c>
      <c r="B50" s="205" t="s">
        <v>531</v>
      </c>
      <c r="C50" s="206"/>
      <c r="D50" s="207"/>
      <c r="E50" s="411"/>
      <c r="F50" s="380"/>
      <c r="G50" s="412"/>
      <c r="H50" s="413"/>
      <c r="I50" s="414"/>
      <c r="J50" s="414"/>
    </row>
    <row r="51" spans="1:10" s="376" customFormat="1" ht="12.75">
      <c r="A51" s="127"/>
      <c r="B51" s="173"/>
      <c r="C51" s="178"/>
      <c r="D51" s="204"/>
      <c r="E51" s="361"/>
      <c r="F51" s="362"/>
      <c r="G51" s="373"/>
      <c r="H51" s="374"/>
      <c r="I51" s="375"/>
      <c r="J51" s="375"/>
    </row>
    <row r="52" spans="1:10" s="376" customFormat="1" ht="12.75">
      <c r="A52" s="133" t="s">
        <v>532</v>
      </c>
      <c r="B52" s="208" t="s">
        <v>9</v>
      </c>
      <c r="C52" s="209"/>
      <c r="D52" s="210"/>
      <c r="E52" s="416"/>
      <c r="F52" s="417"/>
      <c r="G52" s="418"/>
      <c r="H52" s="374"/>
      <c r="I52" s="375"/>
      <c r="J52" s="375"/>
    </row>
    <row r="53" spans="1:10" s="376" customFormat="1" ht="12.75">
      <c r="A53" s="170"/>
      <c r="B53" s="177"/>
      <c r="C53" s="178"/>
      <c r="D53" s="179"/>
      <c r="E53" s="361"/>
      <c r="F53" s="113">
        <f>IF(SUM(C53*E53)&gt;0,SUM(C53*E53),"")</f>
      </c>
      <c r="G53" s="373"/>
      <c r="H53" s="374"/>
      <c r="I53" s="375"/>
      <c r="J53" s="375"/>
    </row>
    <row r="54" spans="1:10" s="376" customFormat="1" ht="39.75">
      <c r="A54" s="170" t="s">
        <v>1408</v>
      </c>
      <c r="B54" s="177" t="s">
        <v>2031</v>
      </c>
      <c r="C54" s="211" t="s">
        <v>1876</v>
      </c>
      <c r="D54" s="178">
        <v>780</v>
      </c>
      <c r="E54" s="361"/>
      <c r="F54" s="113">
        <f>IF(SUM(D54*E54)&gt;0,SUM(D54*E54),"")</f>
      </c>
      <c r="G54" s="373"/>
      <c r="H54" s="419"/>
      <c r="I54" s="375"/>
      <c r="J54" s="375"/>
    </row>
    <row r="55" spans="1:10" s="376" customFormat="1" ht="12.75">
      <c r="A55" s="170"/>
      <c r="B55" s="177"/>
      <c r="C55" s="178"/>
      <c r="D55" s="179"/>
      <c r="E55" s="361"/>
      <c r="F55" s="113">
        <f>IF(SUM(C55*E55)&gt;0,SUM(C55*E55),"")</f>
      </c>
      <c r="G55" s="373"/>
      <c r="H55" s="374"/>
      <c r="I55" s="375"/>
      <c r="J55" s="375"/>
    </row>
    <row r="56" spans="1:10" s="376" customFormat="1" ht="12" customHeight="1">
      <c r="A56" s="170" t="s">
        <v>1409</v>
      </c>
      <c r="B56" s="177" t="s">
        <v>1321</v>
      </c>
      <c r="C56" s="211" t="s">
        <v>1876</v>
      </c>
      <c r="D56" s="178">
        <v>780</v>
      </c>
      <c r="E56" s="361"/>
      <c r="F56" s="113">
        <f>IF(SUM(D56*E56)&gt;0,SUM(D56*E56),"")</f>
      </c>
      <c r="G56" s="373"/>
      <c r="H56" s="374"/>
      <c r="I56" s="375"/>
      <c r="J56" s="375"/>
    </row>
    <row r="57" spans="1:6" ht="12">
      <c r="A57" s="170"/>
      <c r="B57" s="177"/>
      <c r="C57" s="178"/>
      <c r="D57" s="179"/>
      <c r="F57" s="113">
        <f>IF(SUM(C57*E57)&gt;0,SUM(C57*E57),"")</f>
      </c>
    </row>
    <row r="58" spans="1:6" ht="19.5">
      <c r="A58" s="170" t="s">
        <v>1410</v>
      </c>
      <c r="B58" s="177" t="s">
        <v>1322</v>
      </c>
      <c r="C58" s="211" t="s">
        <v>1876</v>
      </c>
      <c r="D58" s="178">
        <v>780</v>
      </c>
      <c r="F58" s="113">
        <f>IF(SUM(D58*E58)&gt;0,SUM(D58*E58),"")</f>
      </c>
    </row>
    <row r="59" spans="1:6" ht="12">
      <c r="A59" s="170"/>
      <c r="B59" s="177"/>
      <c r="C59" s="178"/>
      <c r="D59" s="179"/>
      <c r="F59" s="113">
        <f>IF(SUM(C59*E59)&gt;0,SUM(C59*E59),"")</f>
      </c>
    </row>
    <row r="60" spans="1:6" ht="19.5">
      <c r="A60" s="170" t="s">
        <v>1411</v>
      </c>
      <c r="B60" s="177" t="s">
        <v>1323</v>
      </c>
      <c r="C60" s="211" t="s">
        <v>1876</v>
      </c>
      <c r="D60" s="178">
        <v>458</v>
      </c>
      <c r="F60" s="113">
        <f>IF(SUM(D60*E60)&gt;0,SUM(D60*E60),"")</f>
      </c>
    </row>
    <row r="61" spans="1:4" ht="12">
      <c r="A61" s="170"/>
      <c r="B61" s="177"/>
      <c r="C61" s="178"/>
      <c r="D61" s="204"/>
    </row>
    <row r="62" spans="1:7" ht="19.5">
      <c r="A62" s="170" t="s">
        <v>1412</v>
      </c>
      <c r="B62" s="177" t="s">
        <v>1324</v>
      </c>
      <c r="C62" s="211" t="s">
        <v>1876</v>
      </c>
      <c r="D62" s="178">
        <v>225</v>
      </c>
      <c r="F62" s="113">
        <f>IF(SUM(D62*E62)&gt;0,SUM(D62*E62),"")</f>
      </c>
      <c r="G62" s="365"/>
    </row>
    <row r="63" spans="1:7" ht="12">
      <c r="A63" s="170"/>
      <c r="B63" s="177"/>
      <c r="C63" s="178"/>
      <c r="D63" s="179"/>
      <c r="F63" s="113">
        <f>IF(SUM(C63*E63)&gt;0,SUM(C63*E63),"")</f>
      </c>
      <c r="G63" s="365"/>
    </row>
    <row r="64" spans="1:7" ht="19.5">
      <c r="A64" s="170" t="s">
        <v>1413</v>
      </c>
      <c r="B64" s="177" t="s">
        <v>1325</v>
      </c>
      <c r="C64" s="211" t="s">
        <v>1876</v>
      </c>
      <c r="D64" s="178">
        <v>240</v>
      </c>
      <c r="F64" s="113">
        <f>IF(SUM(D64*E64)&gt;0,SUM(D64*E64),"")</f>
      </c>
      <c r="G64" s="365"/>
    </row>
    <row r="65" spans="1:7" ht="12">
      <c r="A65" s="170"/>
      <c r="B65" s="177"/>
      <c r="C65" s="178"/>
      <c r="D65" s="179"/>
      <c r="F65" s="113">
        <f>IF(SUM(C65*E65)&gt;0,SUM(C65*E65),"")</f>
      </c>
      <c r="G65" s="365"/>
    </row>
    <row r="66" spans="1:7" ht="30">
      <c r="A66" s="170" t="s">
        <v>1414</v>
      </c>
      <c r="B66" s="177" t="s">
        <v>1326</v>
      </c>
      <c r="C66" s="211" t="s">
        <v>900</v>
      </c>
      <c r="D66" s="178">
        <v>162</v>
      </c>
      <c r="F66" s="113">
        <f>IF(SUM(D66*E66)&gt;0,SUM(D66*E66),"")</f>
      </c>
      <c r="G66" s="365"/>
    </row>
    <row r="67" spans="1:7" ht="12">
      <c r="A67" s="170"/>
      <c r="B67" s="177"/>
      <c r="C67" s="178"/>
      <c r="D67" s="179"/>
      <c r="F67" s="113">
        <f>IF(SUM(C67*E67)&gt;0,SUM(C67*E67),"")</f>
      </c>
      <c r="G67" s="365"/>
    </row>
    <row r="68" spans="1:7" ht="30">
      <c r="A68" s="170" t="s">
        <v>1415</v>
      </c>
      <c r="B68" s="177" t="s">
        <v>1327</v>
      </c>
      <c r="C68" s="211" t="s">
        <v>900</v>
      </c>
      <c r="D68" s="178">
        <v>265</v>
      </c>
      <c r="F68" s="113">
        <f>IF(SUM(D68*E68)&gt;0,SUM(D68*E68),"")</f>
      </c>
      <c r="G68" s="365"/>
    </row>
    <row r="69" spans="1:7" ht="12">
      <c r="A69" s="170"/>
      <c r="B69" s="177"/>
      <c r="C69" s="178"/>
      <c r="D69" s="179"/>
      <c r="F69" s="113">
        <f>IF(SUM(C69*E69)&gt;0,SUM(C69*E69),"")</f>
      </c>
      <c r="G69" s="365"/>
    </row>
    <row r="70" spans="1:7" ht="12">
      <c r="A70" s="170" t="s">
        <v>1416</v>
      </c>
      <c r="B70" s="177" t="s">
        <v>1328</v>
      </c>
      <c r="C70" s="211" t="s">
        <v>900</v>
      </c>
      <c r="D70" s="178">
        <v>101</v>
      </c>
      <c r="F70" s="113">
        <f>IF(SUM(D70*E70)&gt;0,SUM(D70*E70),"")</f>
      </c>
      <c r="G70" s="365"/>
    </row>
    <row r="71" spans="1:7" ht="12">
      <c r="A71" s="170"/>
      <c r="B71" s="177"/>
      <c r="C71" s="178"/>
      <c r="D71" s="204"/>
      <c r="G71" s="365"/>
    </row>
    <row r="72" spans="1:7" ht="19.5">
      <c r="A72" s="170" t="s">
        <v>10</v>
      </c>
      <c r="B72" s="177" t="s">
        <v>1329</v>
      </c>
      <c r="C72" s="178"/>
      <c r="D72" s="179"/>
      <c r="F72" s="113">
        <f>IF(SUM(C72*E72)&gt;0,SUM(C72*E72),"")</f>
      </c>
      <c r="G72" s="365"/>
    </row>
    <row r="73" spans="1:7" ht="12">
      <c r="A73" s="170" t="s">
        <v>1419</v>
      </c>
      <c r="B73" s="177" t="s">
        <v>1330</v>
      </c>
      <c r="C73" s="211" t="s">
        <v>622</v>
      </c>
      <c r="D73" s="212">
        <v>28</v>
      </c>
      <c r="F73" s="113">
        <f>IF(SUM(D73*E73)&gt;0,SUM(D73*E73),"")</f>
      </c>
      <c r="G73" s="365"/>
    </row>
    <row r="74" spans="1:7" ht="12">
      <c r="A74" s="170" t="s">
        <v>1420</v>
      </c>
      <c r="B74" s="177" t="s">
        <v>1331</v>
      </c>
      <c r="C74" s="211" t="s">
        <v>622</v>
      </c>
      <c r="D74" s="212">
        <v>8</v>
      </c>
      <c r="F74" s="113">
        <f>IF(SUM(D74*E74)&gt;0,SUM(D74*E74),"")</f>
      </c>
      <c r="G74" s="365"/>
    </row>
    <row r="75" spans="1:7" ht="12">
      <c r="A75" s="170" t="s">
        <v>913</v>
      </c>
      <c r="B75" s="177" t="s">
        <v>1332</v>
      </c>
      <c r="C75" s="211" t="s">
        <v>622</v>
      </c>
      <c r="D75" s="212">
        <v>16</v>
      </c>
      <c r="F75" s="113">
        <f>IF(SUM(D75*E75)&gt;0,SUM(D75*E75),"")</f>
      </c>
      <c r="G75" s="365"/>
    </row>
    <row r="76" spans="1:7" ht="12">
      <c r="A76" s="170"/>
      <c r="B76" s="177"/>
      <c r="C76" s="178"/>
      <c r="D76" s="213"/>
      <c r="F76" s="113">
        <f>IF(SUM(C76*E76)&gt;0,SUM(C76*E76),"")</f>
      </c>
      <c r="G76" s="365"/>
    </row>
    <row r="77" spans="1:7" ht="24.75" customHeight="1">
      <c r="A77" s="170" t="s">
        <v>11</v>
      </c>
      <c r="B77" s="177" t="s">
        <v>1335</v>
      </c>
      <c r="C77" s="211" t="s">
        <v>622</v>
      </c>
      <c r="D77" s="212">
        <v>3</v>
      </c>
      <c r="F77" s="113">
        <f>IF(SUM(D77*E77)&gt;0,SUM(D77*E77),"")</f>
      </c>
      <c r="G77" s="365"/>
    </row>
    <row r="78" spans="1:7" ht="12">
      <c r="A78" s="170"/>
      <c r="B78" s="177"/>
      <c r="C78" s="178"/>
      <c r="D78" s="213"/>
      <c r="F78" s="113">
        <f>IF(SUM(C78*E78)&gt;0,SUM(C78*E78),"")</f>
      </c>
      <c r="G78" s="365"/>
    </row>
    <row r="79" spans="1:7" ht="12">
      <c r="A79" s="170" t="s">
        <v>12</v>
      </c>
      <c r="B79" s="177" t="s">
        <v>1333</v>
      </c>
      <c r="C79" s="211" t="s">
        <v>622</v>
      </c>
      <c r="D79" s="212">
        <v>1</v>
      </c>
      <c r="F79" s="113">
        <f>IF(SUM(D79*E79)&gt;0,SUM(D79*E79),"")</f>
      </c>
      <c r="G79" s="365"/>
    </row>
    <row r="80" spans="1:7" ht="12">
      <c r="A80" s="170"/>
      <c r="B80" s="177"/>
      <c r="C80" s="178"/>
      <c r="D80" s="213"/>
      <c r="F80" s="113">
        <f>IF(SUM(C80*E80)&gt;0,SUM(C80*E80),"")</f>
      </c>
      <c r="G80" s="365"/>
    </row>
    <row r="81" spans="1:7" ht="19.5">
      <c r="A81" s="170" t="s">
        <v>13</v>
      </c>
      <c r="B81" s="177" t="s">
        <v>1334</v>
      </c>
      <c r="C81" s="211" t="s">
        <v>622</v>
      </c>
      <c r="D81" s="212">
        <v>12</v>
      </c>
      <c r="F81" s="113">
        <f>IF(SUM(D81*E81)&gt;0,SUM(D81*E81),"")</f>
      </c>
      <c r="G81" s="365"/>
    </row>
    <row r="82" spans="1:7" ht="12">
      <c r="A82" s="170"/>
      <c r="B82" s="177"/>
      <c r="C82" s="178"/>
      <c r="D82" s="179"/>
      <c r="F82" s="113"/>
      <c r="G82" s="365"/>
    </row>
    <row r="83" spans="1:7" ht="19.5">
      <c r="A83" s="170" t="s">
        <v>216</v>
      </c>
      <c r="B83" s="177" t="s">
        <v>1336</v>
      </c>
      <c r="C83" s="211" t="s">
        <v>193</v>
      </c>
      <c r="D83" s="178">
        <v>34</v>
      </c>
      <c r="F83" s="113">
        <f>IF(SUM(D83*E83)&gt;0,SUM(D83*E83),"")</f>
      </c>
      <c r="G83" s="365"/>
    </row>
    <row r="84" spans="1:7" ht="12">
      <c r="A84" s="170"/>
      <c r="B84" s="177"/>
      <c r="C84" s="178"/>
      <c r="D84" s="179"/>
      <c r="F84" s="113">
        <f>IF(SUM(C84*E84)&gt;0,SUM(C84*E84),"")</f>
      </c>
      <c r="G84" s="365"/>
    </row>
    <row r="85" spans="1:7" ht="19.5">
      <c r="A85" s="170" t="s">
        <v>217</v>
      </c>
      <c r="B85" s="177" t="s">
        <v>569</v>
      </c>
      <c r="C85" s="211" t="s">
        <v>1876</v>
      </c>
      <c r="D85" s="178">
        <v>171</v>
      </c>
      <c r="F85" s="113">
        <f>IF(SUM(D85*E85)&gt;0,SUM(D85*E85),"")</f>
      </c>
      <c r="G85" s="365"/>
    </row>
    <row r="86" spans="1:7" ht="12">
      <c r="A86" s="170"/>
      <c r="B86" s="177"/>
      <c r="C86" s="178"/>
      <c r="D86" s="179"/>
      <c r="F86" s="113">
        <f>IF(SUM(C86*E86)&gt;0,SUM(C86*E86),"")</f>
      </c>
      <c r="G86" s="365"/>
    </row>
    <row r="87" spans="1:7" ht="19.5">
      <c r="A87" s="170" t="s">
        <v>218</v>
      </c>
      <c r="B87" s="177" t="s">
        <v>2927</v>
      </c>
      <c r="C87" s="211" t="s">
        <v>193</v>
      </c>
      <c r="D87" s="178">
        <v>28</v>
      </c>
      <c r="F87" s="113">
        <f>IF(SUM(D87*E87)&gt;0,SUM(D87*E87),"")</f>
      </c>
      <c r="G87" s="365"/>
    </row>
    <row r="88" spans="1:7" ht="12">
      <c r="A88" s="170"/>
      <c r="B88" s="177"/>
      <c r="C88" s="178"/>
      <c r="D88" s="204"/>
      <c r="G88" s="365"/>
    </row>
    <row r="89" spans="1:7" ht="19.5">
      <c r="A89" s="170" t="s">
        <v>221</v>
      </c>
      <c r="B89" s="177" t="s">
        <v>510</v>
      </c>
      <c r="C89" s="211" t="s">
        <v>1876</v>
      </c>
      <c r="D89" s="178">
        <v>158</v>
      </c>
      <c r="F89" s="113">
        <f>IF(SUM(D89*E89)&gt;0,SUM(D89*E89),"")</f>
      </c>
      <c r="G89" s="365"/>
    </row>
    <row r="90" spans="1:7" ht="12">
      <c r="A90" s="170"/>
      <c r="B90" s="177"/>
      <c r="C90" s="178"/>
      <c r="D90" s="179"/>
      <c r="F90" s="113">
        <f>IF(SUM(C90*E90)&gt;0,SUM(C90*E90),"")</f>
      </c>
      <c r="G90" s="365"/>
    </row>
    <row r="91" spans="1:7" ht="19.5">
      <c r="A91" s="170" t="s">
        <v>219</v>
      </c>
      <c r="B91" s="177" t="s">
        <v>511</v>
      </c>
      <c r="C91" s="211" t="s">
        <v>622</v>
      </c>
      <c r="D91" s="212">
        <v>25</v>
      </c>
      <c r="F91" s="113">
        <f>IF(SUM(D91*E91)&gt;0,SUM(D91*E91),"")</f>
      </c>
      <c r="G91" s="365"/>
    </row>
    <row r="92" spans="1:7" ht="12">
      <c r="A92" s="170"/>
      <c r="B92" s="177"/>
      <c r="C92" s="178"/>
      <c r="D92" s="179"/>
      <c r="F92" s="113">
        <f>IF(SUM(C92*E92)&gt;0,SUM(C92*E92),"")</f>
      </c>
      <c r="G92" s="365"/>
    </row>
    <row r="93" spans="1:7" ht="19.5">
      <c r="A93" s="170" t="s">
        <v>220</v>
      </c>
      <c r="B93" s="177" t="s">
        <v>512</v>
      </c>
      <c r="C93" s="211" t="s">
        <v>193</v>
      </c>
      <c r="D93" s="178">
        <v>117</v>
      </c>
      <c r="F93" s="113">
        <f>IF(SUM(D93*E93)&gt;0,SUM(D93*E93),"")</f>
      </c>
      <c r="G93" s="365"/>
    </row>
    <row r="94" spans="1:7" ht="12">
      <c r="A94" s="170"/>
      <c r="B94" s="177"/>
      <c r="C94" s="178"/>
      <c r="D94" s="179"/>
      <c r="F94" s="113">
        <f>IF(SUM(C94*E94)&gt;0,SUM(C94*E94),"")</f>
      </c>
      <c r="G94" s="365"/>
    </row>
    <row r="95" spans="1:7" ht="19.5">
      <c r="A95" s="170" t="s">
        <v>223</v>
      </c>
      <c r="B95" s="177" t="s">
        <v>1760</v>
      </c>
      <c r="C95" s="211" t="s">
        <v>1876</v>
      </c>
      <c r="D95" s="178">
        <v>80</v>
      </c>
      <c r="F95" s="113">
        <f>IF(SUM(D95*E95)&gt;0,SUM(D95*E95),"")</f>
      </c>
      <c r="G95" s="365"/>
    </row>
    <row r="96" spans="1:7" ht="12">
      <c r="A96" s="170"/>
      <c r="B96" s="177"/>
      <c r="C96" s="178"/>
      <c r="D96" s="179"/>
      <c r="F96" s="113">
        <f>IF(SUM(C96*E96)&gt;0,SUM(C96*E96),"")</f>
      </c>
      <c r="G96" s="365"/>
    </row>
    <row r="97" spans="1:7" ht="19.5">
      <c r="A97" s="170" t="s">
        <v>595</v>
      </c>
      <c r="B97" s="177" t="s">
        <v>1761</v>
      </c>
      <c r="C97" s="211" t="s">
        <v>900</v>
      </c>
      <c r="D97" s="178">
        <v>44</v>
      </c>
      <c r="F97" s="113">
        <f>IF(SUM(D97*E97)&gt;0,SUM(D97*E97),"")</f>
      </c>
      <c r="G97" s="365"/>
    </row>
    <row r="98" spans="1:7" ht="12">
      <c r="A98" s="170"/>
      <c r="B98" s="177"/>
      <c r="C98" s="178"/>
      <c r="D98" s="179"/>
      <c r="F98" s="113">
        <f>IF(SUM(C98*E98)&gt;0,SUM(C98*E98),"")</f>
      </c>
      <c r="G98" s="365"/>
    </row>
    <row r="99" spans="1:7" ht="19.5">
      <c r="A99" s="170" t="s">
        <v>596</v>
      </c>
      <c r="B99" s="177" t="s">
        <v>1762</v>
      </c>
      <c r="C99" s="211" t="s">
        <v>193</v>
      </c>
      <c r="D99" s="178">
        <v>13</v>
      </c>
      <c r="F99" s="113">
        <f>IF(SUM(D99*E99)&gt;0,SUM(D99*E99),"")</f>
      </c>
      <c r="G99" s="365"/>
    </row>
    <row r="100" spans="1:7" ht="12">
      <c r="A100" s="170"/>
      <c r="B100" s="177"/>
      <c r="C100" s="178"/>
      <c r="D100" s="204"/>
      <c r="G100" s="365"/>
    </row>
    <row r="101" spans="1:7" ht="19.5">
      <c r="A101" s="170" t="s">
        <v>597</v>
      </c>
      <c r="B101" s="177" t="s">
        <v>1763</v>
      </c>
      <c r="C101" s="211" t="s">
        <v>1876</v>
      </c>
      <c r="D101" s="178">
        <v>171</v>
      </c>
      <c r="F101" s="113">
        <f>IF(SUM(D101*E101)&gt;0,SUM(D101*E101),"")</f>
      </c>
      <c r="G101" s="365"/>
    </row>
    <row r="102" spans="1:7" ht="12">
      <c r="A102" s="170"/>
      <c r="B102" s="177"/>
      <c r="C102" s="178"/>
      <c r="D102" s="179"/>
      <c r="F102" s="113">
        <f>IF(SUM(C102*E102)&gt;0,SUM(C102*E102),"")</f>
      </c>
      <c r="G102" s="365"/>
    </row>
    <row r="103" spans="1:7" ht="19.5">
      <c r="A103" s="170" t="s">
        <v>598</v>
      </c>
      <c r="B103" s="177" t="s">
        <v>1764</v>
      </c>
      <c r="C103" s="211" t="s">
        <v>1876</v>
      </c>
      <c r="D103" s="178">
        <v>45</v>
      </c>
      <c r="F103" s="113">
        <f>IF(SUM(D103*E103)&gt;0,SUM(D103*E103),"")</f>
      </c>
      <c r="G103" s="365"/>
    </row>
    <row r="104" spans="1:7" ht="12">
      <c r="A104" s="170"/>
      <c r="B104" s="177"/>
      <c r="C104" s="178"/>
      <c r="D104" s="179"/>
      <c r="F104" s="113">
        <f>IF(SUM(C104*E104)&gt;0,SUM(C104*E104),"")</f>
      </c>
      <c r="G104" s="365"/>
    </row>
    <row r="105" spans="1:7" ht="19.5">
      <c r="A105" s="170" t="s">
        <v>599</v>
      </c>
      <c r="B105" s="177" t="s">
        <v>1765</v>
      </c>
      <c r="C105" s="211" t="s">
        <v>622</v>
      </c>
      <c r="D105" s="212">
        <v>8</v>
      </c>
      <c r="F105" s="113">
        <f>IF(SUM(D105*E105)&gt;0,SUM(D105*E105),"")</f>
      </c>
      <c r="G105" s="365"/>
    </row>
    <row r="106" spans="1:7" ht="12">
      <c r="A106" s="170"/>
      <c r="B106" s="177"/>
      <c r="C106" s="178"/>
      <c r="D106" s="179"/>
      <c r="F106" s="113">
        <f>IF(SUM(C106*E106)&gt;0,SUM(C106*E106),"")</f>
      </c>
      <c r="G106" s="365"/>
    </row>
    <row r="107" spans="1:7" ht="30">
      <c r="A107" s="170" t="s">
        <v>600</v>
      </c>
      <c r="B107" s="177" t="s">
        <v>906</v>
      </c>
      <c r="C107" s="211" t="s">
        <v>1876</v>
      </c>
      <c r="D107" s="178">
        <v>349</v>
      </c>
      <c r="F107" s="113">
        <f>IF(SUM(D107*E107)&gt;0,SUM(D107*E107),"")</f>
      </c>
      <c r="G107" s="365"/>
    </row>
    <row r="108" spans="1:7" ht="12">
      <c r="A108" s="170"/>
      <c r="B108" s="177"/>
      <c r="C108" s="178"/>
      <c r="D108" s="179"/>
      <c r="F108" s="113"/>
      <c r="G108" s="365"/>
    </row>
    <row r="109" spans="1:7" ht="19.5">
      <c r="A109" s="170" t="s">
        <v>601</v>
      </c>
      <c r="B109" s="177" t="s">
        <v>39</v>
      </c>
      <c r="C109" s="211" t="s">
        <v>1876</v>
      </c>
      <c r="D109" s="178">
        <v>477</v>
      </c>
      <c r="F109" s="113">
        <f>IF(SUM(D109*E109)&gt;0,SUM(D109*E109),"")</f>
      </c>
      <c r="G109" s="365"/>
    </row>
    <row r="110" spans="1:7" ht="12">
      <c r="A110" s="170"/>
      <c r="B110" s="177"/>
      <c r="C110" s="178"/>
      <c r="D110" s="179"/>
      <c r="F110" s="113"/>
      <c r="G110" s="365"/>
    </row>
    <row r="111" spans="1:7" ht="19.5">
      <c r="A111" s="170" t="s">
        <v>602</v>
      </c>
      <c r="B111" s="177" t="s">
        <v>904</v>
      </c>
      <c r="C111" s="211" t="s">
        <v>193</v>
      </c>
      <c r="D111" s="178">
        <v>66</v>
      </c>
      <c r="F111" s="113">
        <f>IF(SUM(D111*E111)&gt;0,SUM(D111*E111),"")</f>
      </c>
      <c r="G111" s="365"/>
    </row>
    <row r="112" spans="1:7" ht="12">
      <c r="A112" s="170"/>
      <c r="B112" s="177"/>
      <c r="C112" s="178"/>
      <c r="D112" s="179"/>
      <c r="F112" s="113">
        <f>IF(SUM(C112*E112)&gt;0,SUM(C112*E112),"")</f>
      </c>
      <c r="G112" s="365"/>
    </row>
    <row r="113" spans="1:7" ht="12">
      <c r="A113" s="170" t="s">
        <v>604</v>
      </c>
      <c r="B113" s="177" t="s">
        <v>905</v>
      </c>
      <c r="C113" s="211" t="s">
        <v>1876</v>
      </c>
      <c r="D113" s="178">
        <v>141</v>
      </c>
      <c r="F113" s="113">
        <f>IF(SUM(D113*E113)&gt;0,SUM(D113*E113),"")</f>
      </c>
      <c r="G113" s="365"/>
    </row>
    <row r="114" spans="1:7" ht="12">
      <c r="A114" s="170"/>
      <c r="B114" s="177"/>
      <c r="C114" s="178"/>
      <c r="D114" s="179"/>
      <c r="F114" s="113">
        <f>IF(SUM(C114*E114)&gt;0,SUM(C114*E114),"")</f>
      </c>
      <c r="G114" s="365"/>
    </row>
    <row r="115" spans="1:7" ht="12">
      <c r="A115" s="170" t="s">
        <v>605</v>
      </c>
      <c r="B115" s="177" t="s">
        <v>909</v>
      </c>
      <c r="C115" s="211" t="s">
        <v>1876</v>
      </c>
      <c r="D115" s="178">
        <v>44</v>
      </c>
      <c r="F115" s="113">
        <f>IF(SUM(D115*E115)&gt;0,SUM(D115*E115),"")</f>
      </c>
      <c r="G115" s="365"/>
    </row>
    <row r="116" spans="1:7" ht="12">
      <c r="A116" s="170"/>
      <c r="B116" s="177"/>
      <c r="C116" s="178"/>
      <c r="D116" s="204"/>
      <c r="G116" s="365"/>
    </row>
    <row r="117" spans="1:7" ht="19.5">
      <c r="A117" s="170" t="s">
        <v>1088</v>
      </c>
      <c r="B117" s="177" t="s">
        <v>561</v>
      </c>
      <c r="C117" s="211" t="s">
        <v>900</v>
      </c>
      <c r="D117" s="178">
        <v>78</v>
      </c>
      <c r="F117" s="113">
        <f>IF(SUM(D117*E117)&gt;0,SUM(D117*E117),"")</f>
      </c>
      <c r="G117" s="365"/>
    </row>
    <row r="118" spans="1:7" ht="12">
      <c r="A118" s="170"/>
      <c r="B118" s="177"/>
      <c r="C118" s="178"/>
      <c r="D118" s="179"/>
      <c r="F118" s="113">
        <f>IF(SUM(C118*E118)&gt;0,SUM(C118*E118),"")</f>
      </c>
      <c r="G118" s="365"/>
    </row>
    <row r="119" spans="1:7" ht="12">
      <c r="A119" s="170" t="s">
        <v>1089</v>
      </c>
      <c r="B119" s="177" t="s">
        <v>1090</v>
      </c>
      <c r="C119" s="178"/>
      <c r="D119" s="179"/>
      <c r="F119" s="113">
        <f>IF(SUM(C119*E119)&gt;0,SUM(C119*E119),"")</f>
      </c>
      <c r="G119" s="365"/>
    </row>
    <row r="120" spans="1:7" ht="12">
      <c r="A120" s="170"/>
      <c r="B120" s="177" t="s">
        <v>431</v>
      </c>
      <c r="C120" s="211" t="s">
        <v>622</v>
      </c>
      <c r="D120" s="212">
        <v>8</v>
      </c>
      <c r="F120" s="113">
        <f>IF(SUM(D120*E120)&gt;0,SUM(D120*E120),"")</f>
      </c>
      <c r="G120" s="365"/>
    </row>
    <row r="121" spans="1:7" ht="12">
      <c r="A121" s="170"/>
      <c r="B121" s="177"/>
      <c r="C121" s="178"/>
      <c r="D121" s="213"/>
      <c r="F121" s="113">
        <f>IF(SUM(C121*E121)&gt;0,SUM(C121*E121),"")</f>
      </c>
      <c r="G121" s="365"/>
    </row>
    <row r="122" spans="1:7" ht="19.5">
      <c r="A122" s="170" t="s">
        <v>899</v>
      </c>
      <c r="B122" s="177" t="s">
        <v>446</v>
      </c>
      <c r="C122" s="211" t="s">
        <v>622</v>
      </c>
      <c r="D122" s="212">
        <v>2</v>
      </c>
      <c r="F122" s="113">
        <f>IF(SUM(D122*E122)&gt;0,SUM(D122*E122),"")</f>
      </c>
      <c r="G122" s="365"/>
    </row>
    <row r="123" spans="1:7" ht="12">
      <c r="A123" s="170"/>
      <c r="B123" s="177"/>
      <c r="C123" s="178"/>
      <c r="D123" s="179"/>
      <c r="F123" s="113">
        <f>IF(SUM(C123*E123)&gt;0,SUM(C123*E123),"")</f>
      </c>
      <c r="G123" s="365"/>
    </row>
    <row r="124" spans="1:7" ht="19.5">
      <c r="A124" s="170" t="s">
        <v>562</v>
      </c>
      <c r="B124" s="177" t="s">
        <v>447</v>
      </c>
      <c r="C124" s="211" t="s">
        <v>900</v>
      </c>
      <c r="D124" s="178">
        <v>112</v>
      </c>
      <c r="F124" s="113">
        <f>IF(SUM(D124*E124)&gt;0,SUM(D124*E124),"")</f>
      </c>
      <c r="G124" s="365"/>
    </row>
    <row r="125" spans="1:7" ht="12">
      <c r="A125" s="170"/>
      <c r="B125" s="177"/>
      <c r="C125" s="178"/>
      <c r="D125" s="204"/>
      <c r="G125" s="365"/>
    </row>
    <row r="126" spans="1:7" ht="19.5">
      <c r="A126" s="170" t="s">
        <v>563</v>
      </c>
      <c r="B126" s="177" t="s">
        <v>448</v>
      </c>
      <c r="C126" s="211" t="s">
        <v>622</v>
      </c>
      <c r="D126" s="212">
        <v>50</v>
      </c>
      <c r="F126" s="113">
        <f>IF(SUM(D126*E126)&gt;0,SUM(D126*E126),"")</f>
      </c>
      <c r="G126" s="365"/>
    </row>
    <row r="127" spans="1:7" ht="12">
      <c r="A127" s="170"/>
      <c r="B127" s="177"/>
      <c r="C127" s="178"/>
      <c r="D127" s="213"/>
      <c r="F127" s="113">
        <f>IF(SUM(C127*E127)&gt;0,SUM(C127*E127),"")</f>
      </c>
      <c r="G127" s="365"/>
    </row>
    <row r="128" spans="1:7" ht="19.5">
      <c r="A128" s="170" t="s">
        <v>564</v>
      </c>
      <c r="B128" s="177" t="s">
        <v>449</v>
      </c>
      <c r="C128" s="211" t="s">
        <v>622</v>
      </c>
      <c r="D128" s="212">
        <v>16</v>
      </c>
      <c r="F128" s="113">
        <f>IF(SUM(D128*E128)&gt;0,SUM(D128*E128),"")</f>
      </c>
      <c r="G128" s="365"/>
    </row>
    <row r="129" spans="1:7" ht="12">
      <c r="A129" s="170"/>
      <c r="B129" s="177"/>
      <c r="C129" s="178"/>
      <c r="D129" s="179"/>
      <c r="F129" s="113">
        <f>IF(SUM(C129*E129)&gt;0,SUM(C129*E129),"")</f>
      </c>
      <c r="G129" s="365"/>
    </row>
    <row r="130" spans="1:7" ht="19.5">
      <c r="A130" s="170" t="s">
        <v>567</v>
      </c>
      <c r="B130" s="177" t="s">
        <v>450</v>
      </c>
      <c r="C130" s="211" t="s">
        <v>900</v>
      </c>
      <c r="D130" s="178">
        <v>200</v>
      </c>
      <c r="F130" s="113">
        <f>IF(SUM(D130*E130)&gt;0,SUM(D130*E130),"")</f>
      </c>
      <c r="G130" s="365"/>
    </row>
    <row r="131" spans="1:7" ht="12">
      <c r="A131" s="170"/>
      <c r="B131" s="177"/>
      <c r="C131" s="178"/>
      <c r="D131" s="179"/>
      <c r="F131" s="113">
        <f>IF(SUM(C131*E131)&gt;0,SUM(C131*E131),"")</f>
      </c>
      <c r="G131" s="365"/>
    </row>
    <row r="132" spans="1:7" ht="19.5">
      <c r="A132" s="170" t="s">
        <v>568</v>
      </c>
      <c r="B132" s="177" t="s">
        <v>1108</v>
      </c>
      <c r="C132" s="211" t="s">
        <v>193</v>
      </c>
      <c r="D132" s="178">
        <v>12</v>
      </c>
      <c r="F132" s="113">
        <f>IF(SUM(D132*E132)&gt;0,SUM(D132*E132),"")</f>
      </c>
      <c r="G132" s="365"/>
    </row>
    <row r="133" spans="1:7" ht="12">
      <c r="A133" s="170"/>
      <c r="B133" s="177"/>
      <c r="C133" s="178"/>
      <c r="D133" s="179"/>
      <c r="F133" s="113">
        <f>IF(SUM(C133*E133)&gt;0,SUM(C133*E133),"")</f>
      </c>
      <c r="G133" s="365"/>
    </row>
    <row r="134" spans="1:7" ht="12">
      <c r="A134" s="170" t="s">
        <v>40</v>
      </c>
      <c r="B134" s="177" t="s">
        <v>565</v>
      </c>
      <c r="C134" s="211" t="s">
        <v>193</v>
      </c>
      <c r="D134" s="178">
        <v>610</v>
      </c>
      <c r="F134" s="113">
        <f>IF(SUM(D134*E134)&gt;0,SUM(D134*E134),"")</f>
      </c>
      <c r="G134" s="365"/>
    </row>
    <row r="135" spans="1:7" ht="12">
      <c r="A135" s="170"/>
      <c r="B135" s="177"/>
      <c r="C135" s="178"/>
      <c r="D135" s="179"/>
      <c r="F135" s="113">
        <f>IF(SUM(C135*E135)&gt;0,SUM(C135*E135),"")</f>
      </c>
      <c r="G135" s="365"/>
    </row>
    <row r="136" spans="1:7" ht="12">
      <c r="A136" s="170" t="s">
        <v>41</v>
      </c>
      <c r="B136" s="177" t="s">
        <v>49</v>
      </c>
      <c r="C136" s="214">
        <v>0.05</v>
      </c>
      <c r="D136" s="179"/>
      <c r="E136" s="420">
        <f>SUM(F54:F134)</f>
        <v>0</v>
      </c>
      <c r="F136" s="113">
        <f>C136*E136</f>
        <v>0</v>
      </c>
      <c r="G136" s="365"/>
    </row>
    <row r="137" spans="1:7" ht="12">
      <c r="A137" s="215"/>
      <c r="B137" s="216"/>
      <c r="C137" s="217"/>
      <c r="D137" s="218"/>
      <c r="E137" s="422"/>
      <c r="F137" s="423"/>
      <c r="G137" s="365"/>
    </row>
    <row r="138" spans="1:7" ht="12">
      <c r="A138" s="170"/>
      <c r="B138" s="177"/>
      <c r="C138" s="178"/>
      <c r="D138" s="204"/>
      <c r="G138" s="365"/>
    </row>
    <row r="139" spans="1:10" s="397" customFormat="1" ht="11.25">
      <c r="A139" s="185" t="s">
        <v>532</v>
      </c>
      <c r="B139" s="186" t="s">
        <v>2556</v>
      </c>
      <c r="C139" s="191"/>
      <c r="D139" s="219"/>
      <c r="E139" s="390"/>
      <c r="F139" s="424">
        <f>SUM(F54:F136)</f>
        <v>0</v>
      </c>
      <c r="G139" s="395"/>
      <c r="H139" s="396"/>
      <c r="I139" s="395"/>
      <c r="J139" s="395"/>
    </row>
    <row r="140" spans="1:10" s="397" customFormat="1" ht="11.25">
      <c r="A140" s="185"/>
      <c r="B140" s="186"/>
      <c r="C140" s="191"/>
      <c r="D140" s="219"/>
      <c r="E140" s="390"/>
      <c r="F140" s="424"/>
      <c r="G140" s="395"/>
      <c r="H140" s="396"/>
      <c r="I140" s="395"/>
      <c r="J140" s="395"/>
    </row>
    <row r="141" spans="1:7" ht="12">
      <c r="A141" s="170"/>
      <c r="B141" s="173" t="s">
        <v>606</v>
      </c>
      <c r="C141" s="178"/>
      <c r="D141" s="179"/>
      <c r="G141" s="365"/>
    </row>
    <row r="142" spans="1:7" ht="12">
      <c r="A142" s="170"/>
      <c r="B142" s="173" t="s">
        <v>912</v>
      </c>
      <c r="C142" s="178"/>
      <c r="D142" s="179"/>
      <c r="G142" s="365"/>
    </row>
    <row r="143" spans="1:7" ht="12.75">
      <c r="A143" s="133" t="s">
        <v>533</v>
      </c>
      <c r="B143" s="208" t="s">
        <v>1418</v>
      </c>
      <c r="C143" s="209"/>
      <c r="D143" s="220"/>
      <c r="E143" s="416"/>
      <c r="F143" s="426"/>
      <c r="G143" s="365"/>
    </row>
    <row r="144" spans="1:7" ht="12">
      <c r="A144" s="170"/>
      <c r="B144" s="177"/>
      <c r="C144" s="178"/>
      <c r="D144" s="204"/>
      <c r="G144" s="365"/>
    </row>
    <row r="145" spans="1:7" ht="19.5">
      <c r="A145" s="170" t="s">
        <v>1408</v>
      </c>
      <c r="B145" s="177" t="s">
        <v>139</v>
      </c>
      <c r="C145" s="211" t="s">
        <v>64</v>
      </c>
      <c r="D145" s="178">
        <v>205</v>
      </c>
      <c r="F145" s="362">
        <f>D145*E145</f>
        <v>0</v>
      </c>
      <c r="G145" s="365"/>
    </row>
    <row r="146" spans="1:7" ht="12">
      <c r="A146" s="170"/>
      <c r="B146" s="177"/>
      <c r="C146" s="178"/>
      <c r="D146" s="204"/>
      <c r="G146" s="365"/>
    </row>
    <row r="147" spans="1:7" ht="19.5">
      <c r="A147" s="170" t="s">
        <v>1409</v>
      </c>
      <c r="B147" s="177" t="s">
        <v>140</v>
      </c>
      <c r="C147" s="211" t="s">
        <v>64</v>
      </c>
      <c r="D147" s="178">
        <v>720</v>
      </c>
      <c r="F147" s="362">
        <f>D147*E147</f>
        <v>0</v>
      </c>
      <c r="G147" s="365"/>
    </row>
    <row r="148" spans="1:10" s="376" customFormat="1" ht="12.75">
      <c r="A148" s="170"/>
      <c r="B148" s="177"/>
      <c r="C148" s="221"/>
      <c r="D148" s="203"/>
      <c r="E148" s="375"/>
      <c r="F148" s="427"/>
      <c r="G148" s="375"/>
      <c r="H148" s="374"/>
      <c r="I148" s="375"/>
      <c r="J148" s="375"/>
    </row>
    <row r="149" spans="1:7" ht="29.25" customHeight="1">
      <c r="A149" s="170" t="s">
        <v>1410</v>
      </c>
      <c r="B149" s="177" t="s">
        <v>141</v>
      </c>
      <c r="C149" s="178"/>
      <c r="D149" s="204"/>
      <c r="G149" s="365"/>
    </row>
    <row r="150" spans="1:10" s="430" customFormat="1" ht="12" customHeight="1">
      <c r="A150" s="170" t="s">
        <v>1419</v>
      </c>
      <c r="B150" s="177" t="s">
        <v>242</v>
      </c>
      <c r="C150" s="211" t="s">
        <v>1874</v>
      </c>
      <c r="D150" s="178">
        <v>304</v>
      </c>
      <c r="E150" s="361"/>
      <c r="F150" s="362">
        <f>D150*E150</f>
        <v>0</v>
      </c>
      <c r="G150" s="428"/>
      <c r="H150" s="429"/>
      <c r="I150" s="363"/>
      <c r="J150" s="363"/>
    </row>
    <row r="151" spans="1:10" s="430" customFormat="1" ht="12" customHeight="1">
      <c r="A151" s="170" t="s">
        <v>1420</v>
      </c>
      <c r="B151" s="177" t="s">
        <v>241</v>
      </c>
      <c r="C151" s="211" t="s">
        <v>1874</v>
      </c>
      <c r="D151" s="178">
        <v>76</v>
      </c>
      <c r="E151" s="361"/>
      <c r="F151" s="362">
        <f>D151*E151</f>
        <v>0</v>
      </c>
      <c r="G151" s="428"/>
      <c r="H151" s="429"/>
      <c r="I151" s="363"/>
      <c r="J151" s="363"/>
    </row>
    <row r="152" spans="1:10" s="430" customFormat="1" ht="12" customHeight="1">
      <c r="A152" s="170"/>
      <c r="B152" s="177"/>
      <c r="C152" s="178"/>
      <c r="D152" s="204"/>
      <c r="E152" s="361"/>
      <c r="F152" s="362"/>
      <c r="G152" s="428"/>
      <c r="H152" s="429"/>
      <c r="I152" s="363"/>
      <c r="J152" s="363"/>
    </row>
    <row r="153" spans="1:6" ht="19.5">
      <c r="A153" s="170" t="s">
        <v>1411</v>
      </c>
      <c r="B153" s="177" t="s">
        <v>142</v>
      </c>
      <c r="C153" s="211" t="s">
        <v>1876</v>
      </c>
      <c r="D153" s="178">
        <v>914</v>
      </c>
      <c r="F153" s="362">
        <f>D153*E153</f>
        <v>0</v>
      </c>
    </row>
    <row r="154" spans="1:4" ht="12">
      <c r="A154" s="170"/>
      <c r="B154" s="177"/>
      <c r="C154" s="178"/>
      <c r="D154" s="204"/>
    </row>
    <row r="155" spans="1:6" ht="19.5">
      <c r="A155" s="170" t="s">
        <v>1412</v>
      </c>
      <c r="B155" s="177" t="s">
        <v>143</v>
      </c>
      <c r="C155" s="211" t="s">
        <v>1874</v>
      </c>
      <c r="D155" s="178">
        <v>250</v>
      </c>
      <c r="F155" s="362">
        <f>D155*E155</f>
        <v>0</v>
      </c>
    </row>
    <row r="156" spans="1:4" ht="12">
      <c r="A156" s="170"/>
      <c r="B156" s="177"/>
      <c r="C156" s="178"/>
      <c r="D156" s="204"/>
    </row>
    <row r="157" spans="1:4" ht="30">
      <c r="A157" s="170" t="s">
        <v>1413</v>
      </c>
      <c r="B157" s="177" t="s">
        <v>144</v>
      </c>
      <c r="C157" s="178"/>
      <c r="D157" s="179"/>
    </row>
    <row r="158" spans="1:4" ht="12">
      <c r="A158" s="170"/>
      <c r="B158" s="177" t="s">
        <v>195</v>
      </c>
      <c r="C158" s="178"/>
      <c r="D158" s="179"/>
    </row>
    <row r="159" spans="1:6" ht="12">
      <c r="A159" s="170"/>
      <c r="B159" s="177" t="s">
        <v>1404</v>
      </c>
      <c r="C159" s="211" t="s">
        <v>1874</v>
      </c>
      <c r="D159" s="178">
        <v>691</v>
      </c>
      <c r="F159" s="362">
        <f>D159*E159</f>
        <v>0</v>
      </c>
    </row>
    <row r="160" spans="1:4" ht="12">
      <c r="A160" s="170"/>
      <c r="B160" s="177"/>
      <c r="C160" s="178"/>
      <c r="D160" s="204"/>
    </row>
    <row r="161" spans="1:4" ht="19.5">
      <c r="A161" s="170" t="s">
        <v>1414</v>
      </c>
      <c r="B161" s="177" t="s">
        <v>145</v>
      </c>
      <c r="C161" s="178"/>
      <c r="D161" s="179"/>
    </row>
    <row r="162" spans="1:6" ht="12">
      <c r="A162" s="170"/>
      <c r="B162" s="177" t="s">
        <v>1404</v>
      </c>
      <c r="C162" s="211" t="s">
        <v>193</v>
      </c>
      <c r="D162" s="178">
        <v>336</v>
      </c>
      <c r="F162" s="362">
        <f>D162*E162</f>
        <v>0</v>
      </c>
    </row>
    <row r="163" spans="1:4" ht="12">
      <c r="A163" s="170"/>
      <c r="B163" s="177"/>
      <c r="C163" s="178"/>
      <c r="D163" s="204"/>
    </row>
    <row r="164" spans="1:6" ht="19.5">
      <c r="A164" s="170" t="s">
        <v>1415</v>
      </c>
      <c r="B164" s="177" t="s">
        <v>146</v>
      </c>
      <c r="C164" s="211" t="s">
        <v>193</v>
      </c>
      <c r="D164" s="178">
        <v>226</v>
      </c>
      <c r="F164" s="362">
        <f>D164*E164</f>
        <v>0</v>
      </c>
    </row>
    <row r="165" spans="1:4" ht="12">
      <c r="A165" s="170"/>
      <c r="B165" s="177"/>
      <c r="C165" s="178"/>
      <c r="D165" s="204"/>
    </row>
    <row r="166" spans="1:6" ht="12">
      <c r="A166" s="170" t="s">
        <v>1416</v>
      </c>
      <c r="B166" s="177" t="s">
        <v>1405</v>
      </c>
      <c r="C166" s="211" t="s">
        <v>1876</v>
      </c>
      <c r="D166" s="178">
        <v>914</v>
      </c>
      <c r="F166" s="362">
        <f>D166*E166</f>
        <v>0</v>
      </c>
    </row>
    <row r="167" spans="1:4" ht="12">
      <c r="A167" s="170"/>
      <c r="B167" s="177"/>
      <c r="C167" s="178"/>
      <c r="D167" s="204"/>
    </row>
    <row r="168" spans="1:10" s="430" customFormat="1" ht="9.75">
      <c r="A168" s="170" t="s">
        <v>10</v>
      </c>
      <c r="B168" s="177" t="s">
        <v>2176</v>
      </c>
      <c r="C168" s="211" t="s">
        <v>1131</v>
      </c>
      <c r="D168" s="178">
        <v>1</v>
      </c>
      <c r="E168" s="361"/>
      <c r="F168" s="362">
        <f>D168*E168</f>
        <v>0</v>
      </c>
      <c r="G168" s="431"/>
      <c r="H168" s="429"/>
      <c r="I168" s="363"/>
      <c r="J168" s="363"/>
    </row>
    <row r="169" spans="1:10" s="435" customFormat="1" ht="12">
      <c r="A169" s="170"/>
      <c r="B169" s="177"/>
      <c r="C169" s="178"/>
      <c r="D169" s="204"/>
      <c r="E169" s="361"/>
      <c r="F169" s="362"/>
      <c r="G169" s="432"/>
      <c r="H169" s="433"/>
      <c r="I169" s="434"/>
      <c r="J169" s="434"/>
    </row>
    <row r="170" spans="1:10" s="435" customFormat="1" ht="19.5">
      <c r="A170" s="170" t="s">
        <v>11</v>
      </c>
      <c r="B170" s="177" t="s">
        <v>147</v>
      </c>
      <c r="C170" s="211" t="s">
        <v>193</v>
      </c>
      <c r="D170" s="178">
        <v>120</v>
      </c>
      <c r="E170" s="361"/>
      <c r="F170" s="362">
        <f>D170*E170</f>
        <v>0</v>
      </c>
      <c r="G170" s="432"/>
      <c r="H170" s="433"/>
      <c r="I170" s="434"/>
      <c r="J170" s="434"/>
    </row>
    <row r="171" spans="1:6" ht="12">
      <c r="A171" s="215"/>
      <c r="B171" s="216"/>
      <c r="C171" s="217"/>
      <c r="D171" s="218"/>
      <c r="E171" s="422"/>
      <c r="F171" s="423"/>
    </row>
    <row r="172" spans="1:6" ht="12">
      <c r="A172" s="170"/>
      <c r="B172" s="222"/>
      <c r="C172" s="223"/>
      <c r="D172" s="220"/>
      <c r="E172" s="365"/>
      <c r="F172" s="437"/>
    </row>
    <row r="173" spans="1:10" s="410" customFormat="1" ht="11.25">
      <c r="A173" s="185" t="s">
        <v>533</v>
      </c>
      <c r="B173" s="186" t="s">
        <v>2555</v>
      </c>
      <c r="C173" s="191"/>
      <c r="D173" s="192"/>
      <c r="E173" s="390"/>
      <c r="F173" s="391">
        <f>SUM(F145:F170)</f>
        <v>0</v>
      </c>
      <c r="G173" s="438"/>
      <c r="H173" s="408"/>
      <c r="I173" s="409"/>
      <c r="J173" s="409"/>
    </row>
    <row r="174" spans="1:10" s="435" customFormat="1" ht="12">
      <c r="A174" s="170"/>
      <c r="B174" s="177"/>
      <c r="C174" s="178"/>
      <c r="D174" s="204"/>
      <c r="E174" s="361"/>
      <c r="F174" s="362"/>
      <c r="G174" s="432"/>
      <c r="H174" s="433"/>
      <c r="I174" s="434"/>
      <c r="J174" s="434"/>
    </row>
    <row r="175" spans="1:6" ht="12">
      <c r="A175" s="127"/>
      <c r="B175" s="173" t="s">
        <v>61</v>
      </c>
      <c r="C175" s="174"/>
      <c r="D175" s="176"/>
      <c r="E175" s="372"/>
      <c r="F175" s="368"/>
    </row>
    <row r="176" spans="1:6" ht="12">
      <c r="A176" s="127"/>
      <c r="B176" s="173" t="s">
        <v>224</v>
      </c>
      <c r="C176" s="174"/>
      <c r="D176" s="176"/>
      <c r="E176" s="372"/>
      <c r="F176" s="368"/>
    </row>
    <row r="177" spans="1:6" ht="12">
      <c r="A177" s="127"/>
      <c r="B177" s="173" t="s">
        <v>225</v>
      </c>
      <c r="C177" s="174"/>
      <c r="D177" s="176"/>
      <c r="E177" s="372"/>
      <c r="F177" s="368"/>
    </row>
    <row r="178" spans="1:6" ht="12">
      <c r="A178" s="127"/>
      <c r="B178" s="173" t="s">
        <v>226</v>
      </c>
      <c r="C178" s="174"/>
      <c r="D178" s="176"/>
      <c r="E178" s="372"/>
      <c r="F178" s="368"/>
    </row>
    <row r="179" spans="1:6" ht="12">
      <c r="A179" s="127"/>
      <c r="B179" s="173" t="s">
        <v>227</v>
      </c>
      <c r="C179" s="174"/>
      <c r="D179" s="176"/>
      <c r="E179" s="372"/>
      <c r="F179" s="368"/>
    </row>
    <row r="180" spans="1:6" ht="12">
      <c r="A180" s="127"/>
      <c r="B180" s="173" t="s">
        <v>228</v>
      </c>
      <c r="C180" s="174"/>
      <c r="D180" s="176"/>
      <c r="E180" s="372"/>
      <c r="F180" s="368"/>
    </row>
    <row r="181" spans="1:6" ht="12">
      <c r="A181" s="127"/>
      <c r="B181" s="173" t="s">
        <v>229</v>
      </c>
      <c r="C181" s="174"/>
      <c r="D181" s="176"/>
      <c r="E181" s="372"/>
      <c r="F181" s="368"/>
    </row>
    <row r="182" spans="1:4" ht="12">
      <c r="A182" s="170"/>
      <c r="B182" s="177"/>
      <c r="C182" s="178"/>
      <c r="D182" s="179"/>
    </row>
    <row r="183" spans="1:6" ht="12">
      <c r="A183" s="127"/>
      <c r="B183" s="173" t="s">
        <v>606</v>
      </c>
      <c r="C183" s="174"/>
      <c r="D183" s="176"/>
      <c r="E183" s="372"/>
      <c r="F183" s="368"/>
    </row>
    <row r="184" spans="1:4" ht="12">
      <c r="A184" s="170"/>
      <c r="B184" s="177"/>
      <c r="C184" s="178"/>
      <c r="D184" s="179"/>
    </row>
    <row r="185" spans="1:4" ht="12">
      <c r="A185" s="170"/>
      <c r="B185" s="173" t="s">
        <v>14</v>
      </c>
      <c r="C185" s="178"/>
      <c r="D185" s="204"/>
    </row>
    <row r="186" spans="1:4" ht="12">
      <c r="A186" s="170"/>
      <c r="B186" s="173" t="s">
        <v>62</v>
      </c>
      <c r="C186" s="178"/>
      <c r="D186" s="204"/>
    </row>
    <row r="187" spans="1:4" ht="12">
      <c r="A187" s="170"/>
      <c r="B187" s="173"/>
      <c r="C187" s="178"/>
      <c r="D187" s="204"/>
    </row>
    <row r="188" spans="1:4" ht="12">
      <c r="A188" s="170"/>
      <c r="B188" s="173"/>
      <c r="C188" s="178"/>
      <c r="D188" s="204"/>
    </row>
    <row r="189" spans="1:7" ht="12.75">
      <c r="A189" s="133" t="s">
        <v>535</v>
      </c>
      <c r="B189" s="208" t="s">
        <v>1347</v>
      </c>
      <c r="C189" s="209"/>
      <c r="D189" s="220"/>
      <c r="E189" s="416"/>
      <c r="F189" s="426"/>
      <c r="G189" s="365"/>
    </row>
    <row r="190" spans="1:4" ht="12">
      <c r="A190" s="170"/>
      <c r="B190" s="177"/>
      <c r="C190" s="178"/>
      <c r="D190" s="204"/>
    </row>
    <row r="191" spans="1:6" ht="19.5">
      <c r="A191" s="170" t="s">
        <v>1408</v>
      </c>
      <c r="B191" s="177" t="s">
        <v>923</v>
      </c>
      <c r="C191" s="211" t="s">
        <v>1874</v>
      </c>
      <c r="D191" s="178">
        <v>67</v>
      </c>
      <c r="F191" s="362">
        <f>D191*E191</f>
        <v>0</v>
      </c>
    </row>
    <row r="192" spans="1:4" ht="12">
      <c r="A192" s="170"/>
      <c r="B192" s="177"/>
      <c r="C192" s="178"/>
      <c r="D192" s="204"/>
    </row>
    <row r="193" spans="1:4" ht="12">
      <c r="A193" s="170" t="s">
        <v>1409</v>
      </c>
      <c r="B193" s="177" t="s">
        <v>317</v>
      </c>
      <c r="C193" s="178"/>
      <c r="D193" s="204"/>
    </row>
    <row r="194" spans="1:10" s="376" customFormat="1" ht="12.75">
      <c r="A194" s="170"/>
      <c r="B194" s="177" t="s">
        <v>486</v>
      </c>
      <c r="C194" s="211" t="s">
        <v>1874</v>
      </c>
      <c r="D194" s="178">
        <v>26</v>
      </c>
      <c r="E194" s="361"/>
      <c r="F194" s="362">
        <f>D194*E194</f>
        <v>0</v>
      </c>
      <c r="G194" s="369"/>
      <c r="H194" s="374"/>
      <c r="I194" s="375"/>
      <c r="J194" s="375"/>
    </row>
    <row r="195" spans="1:4" ht="12">
      <c r="A195" s="170"/>
      <c r="B195" s="177"/>
      <c r="C195" s="178"/>
      <c r="D195" s="204"/>
    </row>
    <row r="196" spans="1:10" s="376" customFormat="1" ht="19.5">
      <c r="A196" s="170" t="s">
        <v>1410</v>
      </c>
      <c r="B196" s="177" t="s">
        <v>924</v>
      </c>
      <c r="C196" s="211" t="s">
        <v>1874</v>
      </c>
      <c r="D196" s="178">
        <v>4</v>
      </c>
      <c r="E196" s="361"/>
      <c r="F196" s="362">
        <f>D196*E196</f>
        <v>0</v>
      </c>
      <c r="G196" s="373"/>
      <c r="H196" s="374"/>
      <c r="I196" s="375"/>
      <c r="J196" s="375"/>
    </row>
    <row r="197" spans="1:10" s="376" customFormat="1" ht="12.75">
      <c r="A197" s="170"/>
      <c r="B197" s="177"/>
      <c r="C197" s="221"/>
      <c r="D197" s="203"/>
      <c r="E197" s="375"/>
      <c r="F197" s="427"/>
      <c r="G197" s="373"/>
      <c r="H197" s="374"/>
      <c r="I197" s="375"/>
      <c r="J197" s="375"/>
    </row>
    <row r="198" spans="1:10" s="376" customFormat="1" ht="12.75">
      <c r="A198" s="170" t="s">
        <v>1411</v>
      </c>
      <c r="B198" s="177" t="s">
        <v>203</v>
      </c>
      <c r="C198" s="178"/>
      <c r="D198" s="204"/>
      <c r="E198" s="361"/>
      <c r="F198" s="362"/>
      <c r="G198" s="373"/>
      <c r="H198" s="374"/>
      <c r="I198" s="375"/>
      <c r="J198" s="375"/>
    </row>
    <row r="199" spans="1:10" s="435" customFormat="1" ht="12">
      <c r="A199" s="170"/>
      <c r="B199" s="177" t="s">
        <v>925</v>
      </c>
      <c r="C199" s="211" t="s">
        <v>1874</v>
      </c>
      <c r="D199" s="178">
        <v>104</v>
      </c>
      <c r="E199" s="361"/>
      <c r="F199" s="362">
        <f>D199*E199</f>
        <v>0</v>
      </c>
      <c r="G199" s="377"/>
      <c r="H199" s="433"/>
      <c r="I199" s="434"/>
      <c r="J199" s="434"/>
    </row>
    <row r="200" spans="1:10" s="376" customFormat="1" ht="12.75">
      <c r="A200" s="170"/>
      <c r="B200" s="177"/>
      <c r="C200" s="178"/>
      <c r="D200" s="204"/>
      <c r="E200" s="361"/>
      <c r="F200" s="362"/>
      <c r="G200" s="373"/>
      <c r="H200" s="374"/>
      <c r="I200" s="375"/>
      <c r="J200" s="375"/>
    </row>
    <row r="201" spans="1:6" ht="19.5">
      <c r="A201" s="170" t="s">
        <v>1412</v>
      </c>
      <c r="B201" s="177" t="s">
        <v>148</v>
      </c>
      <c r="C201" s="211" t="s">
        <v>193</v>
      </c>
      <c r="D201" s="178">
        <v>8</v>
      </c>
      <c r="F201" s="362">
        <f>D201*E201</f>
        <v>0</v>
      </c>
    </row>
    <row r="202" spans="1:4" ht="12">
      <c r="A202" s="170"/>
      <c r="B202" s="177"/>
      <c r="C202" s="178"/>
      <c r="D202" s="204"/>
    </row>
    <row r="203" spans="1:6" ht="19.5">
      <c r="A203" s="170" t="s">
        <v>1413</v>
      </c>
      <c r="B203" s="177" t="s">
        <v>926</v>
      </c>
      <c r="C203" s="211" t="s">
        <v>1874</v>
      </c>
      <c r="D203" s="178">
        <v>75</v>
      </c>
      <c r="F203" s="362">
        <f>D203*E203</f>
        <v>0</v>
      </c>
    </row>
    <row r="204" spans="1:4" ht="12">
      <c r="A204" s="170"/>
      <c r="B204" s="177"/>
      <c r="C204" s="178"/>
      <c r="D204" s="204"/>
    </row>
    <row r="205" spans="1:6" ht="30">
      <c r="A205" s="170" t="s">
        <v>1414</v>
      </c>
      <c r="B205" s="177" t="s">
        <v>150</v>
      </c>
      <c r="C205" s="211" t="s">
        <v>193</v>
      </c>
      <c r="D205" s="178">
        <v>8</v>
      </c>
      <c r="F205" s="362">
        <f>D205*E205</f>
        <v>0</v>
      </c>
    </row>
    <row r="206" spans="1:4" ht="12">
      <c r="A206" s="170"/>
      <c r="B206" s="177"/>
      <c r="C206" s="178"/>
      <c r="D206" s="204"/>
    </row>
    <row r="207" spans="1:6" ht="30">
      <c r="A207" s="170" t="s">
        <v>1415</v>
      </c>
      <c r="B207" s="177" t="s">
        <v>149</v>
      </c>
      <c r="C207" s="211" t="s">
        <v>193</v>
      </c>
      <c r="D207" s="178">
        <v>163</v>
      </c>
      <c r="F207" s="362">
        <f>D207*E207</f>
        <v>0</v>
      </c>
    </row>
    <row r="208" spans="1:4" ht="12">
      <c r="A208" s="170"/>
      <c r="B208" s="177"/>
      <c r="C208" s="178"/>
      <c r="D208" s="204"/>
    </row>
    <row r="209" spans="1:6" ht="19.5">
      <c r="A209" s="170" t="s">
        <v>1416</v>
      </c>
      <c r="B209" s="177" t="s">
        <v>1167</v>
      </c>
      <c r="C209" s="211" t="s">
        <v>193</v>
      </c>
      <c r="D209" s="178">
        <v>111</v>
      </c>
      <c r="F209" s="362">
        <f>D209*E209</f>
        <v>0</v>
      </c>
    </row>
    <row r="210" spans="1:4" ht="12">
      <c r="A210" s="170"/>
      <c r="B210" s="177"/>
      <c r="C210" s="178"/>
      <c r="D210" s="204"/>
    </row>
    <row r="211" spans="1:6" ht="19.5">
      <c r="A211" s="170" t="s">
        <v>10</v>
      </c>
      <c r="B211" s="177" t="s">
        <v>1166</v>
      </c>
      <c r="C211" s="211" t="s">
        <v>193</v>
      </c>
      <c r="D211" s="178">
        <v>121</v>
      </c>
      <c r="F211" s="362">
        <f>D211*E211</f>
        <v>0</v>
      </c>
    </row>
    <row r="212" spans="1:4" ht="12">
      <c r="A212" s="170"/>
      <c r="B212" s="177"/>
      <c r="C212" s="178"/>
      <c r="D212" s="204"/>
    </row>
    <row r="213" spans="1:6" ht="19.5">
      <c r="A213" s="170" t="s">
        <v>11</v>
      </c>
      <c r="B213" s="177" t="s">
        <v>151</v>
      </c>
      <c r="C213" s="211" t="s">
        <v>193</v>
      </c>
      <c r="D213" s="178">
        <v>14</v>
      </c>
      <c r="F213" s="362">
        <f>D213*E213</f>
        <v>0</v>
      </c>
    </row>
    <row r="214" spans="1:10" s="442" customFormat="1" ht="9.75">
      <c r="A214" s="170"/>
      <c r="B214" s="177"/>
      <c r="C214" s="224"/>
      <c r="D214" s="225"/>
      <c r="E214" s="439"/>
      <c r="F214" s="440"/>
      <c r="G214" s="439"/>
      <c r="H214" s="441"/>
      <c r="I214" s="439"/>
      <c r="J214" s="439"/>
    </row>
    <row r="215" spans="1:4" ht="19.5">
      <c r="A215" s="170" t="s">
        <v>12</v>
      </c>
      <c r="B215" s="177" t="s">
        <v>1168</v>
      </c>
      <c r="C215" s="178"/>
      <c r="D215" s="204"/>
    </row>
    <row r="216" spans="1:6" ht="12">
      <c r="A216" s="170"/>
      <c r="B216" s="177" t="s">
        <v>1169</v>
      </c>
      <c r="C216" s="211" t="s">
        <v>193</v>
      </c>
      <c r="D216" s="178">
        <v>11</v>
      </c>
      <c r="F216" s="362">
        <f>D216*E216</f>
        <v>0</v>
      </c>
    </row>
    <row r="217" spans="1:4" ht="12">
      <c r="A217" s="170"/>
      <c r="B217" s="177"/>
      <c r="C217" s="178"/>
      <c r="D217" s="204"/>
    </row>
    <row r="218" spans="1:6" ht="19.5">
      <c r="A218" s="170" t="s">
        <v>13</v>
      </c>
      <c r="B218" s="177" t="s">
        <v>2553</v>
      </c>
      <c r="C218" s="211" t="s">
        <v>193</v>
      </c>
      <c r="D218" s="178">
        <v>6</v>
      </c>
      <c r="F218" s="362">
        <f>D218*E218</f>
        <v>0</v>
      </c>
    </row>
    <row r="219" spans="1:4" ht="12">
      <c r="A219" s="170"/>
      <c r="B219" s="177"/>
      <c r="C219" s="178"/>
      <c r="D219" s="204"/>
    </row>
    <row r="220" spans="1:10" s="435" customFormat="1" ht="19.5">
      <c r="A220" s="170" t="s">
        <v>216</v>
      </c>
      <c r="B220" s="177" t="s">
        <v>1170</v>
      </c>
      <c r="C220" s="211" t="s">
        <v>193</v>
      </c>
      <c r="D220" s="178">
        <v>14</v>
      </c>
      <c r="E220" s="361"/>
      <c r="F220" s="362">
        <f>D220*E220</f>
        <v>0</v>
      </c>
      <c r="G220" s="377"/>
      <c r="H220" s="433"/>
      <c r="I220" s="434"/>
      <c r="J220" s="434"/>
    </row>
    <row r="221" spans="1:10" s="435" customFormat="1" ht="12">
      <c r="A221" s="170"/>
      <c r="B221" s="177"/>
      <c r="C221" s="178"/>
      <c r="D221" s="204"/>
      <c r="E221" s="361"/>
      <c r="F221" s="362"/>
      <c r="G221" s="377"/>
      <c r="H221" s="433"/>
      <c r="I221" s="434"/>
      <c r="J221" s="434"/>
    </row>
    <row r="222" spans="1:6" ht="19.5">
      <c r="A222" s="170" t="s">
        <v>217</v>
      </c>
      <c r="B222" s="177" t="s">
        <v>887</v>
      </c>
      <c r="C222" s="211" t="s">
        <v>193</v>
      </c>
      <c r="D222" s="178">
        <v>9</v>
      </c>
      <c r="F222" s="362">
        <f>D222*E222</f>
        <v>0</v>
      </c>
    </row>
    <row r="223" spans="1:4" ht="12">
      <c r="A223" s="170"/>
      <c r="B223" s="177"/>
      <c r="C223" s="178"/>
      <c r="D223" s="204"/>
    </row>
    <row r="224" spans="1:6" ht="19.5">
      <c r="A224" s="170" t="s">
        <v>218</v>
      </c>
      <c r="B224" s="177" t="s">
        <v>1164</v>
      </c>
      <c r="C224" s="211" t="s">
        <v>193</v>
      </c>
      <c r="D224" s="178">
        <v>4</v>
      </c>
      <c r="F224" s="362">
        <f>D224*E224</f>
        <v>0</v>
      </c>
    </row>
    <row r="225" spans="1:4" ht="12">
      <c r="A225" s="170"/>
      <c r="B225" s="177"/>
      <c r="C225" s="178"/>
      <c r="D225" s="204"/>
    </row>
    <row r="226" spans="1:10" s="435" customFormat="1" ht="19.5">
      <c r="A226" s="170" t="s">
        <v>221</v>
      </c>
      <c r="B226" s="177" t="s">
        <v>1165</v>
      </c>
      <c r="C226" s="211" t="s">
        <v>193</v>
      </c>
      <c r="D226" s="178">
        <v>18</v>
      </c>
      <c r="E226" s="361"/>
      <c r="F226" s="362">
        <f>D226*E226</f>
        <v>0</v>
      </c>
      <c r="G226" s="377"/>
      <c r="H226" s="433"/>
      <c r="I226" s="434"/>
      <c r="J226" s="434"/>
    </row>
    <row r="227" spans="1:10" s="435" customFormat="1" ht="12">
      <c r="A227" s="170"/>
      <c r="B227" s="177"/>
      <c r="C227" s="226"/>
      <c r="D227" s="227"/>
      <c r="E227" s="434"/>
      <c r="F227" s="444"/>
      <c r="G227" s="377"/>
      <c r="H227" s="433"/>
      <c r="I227" s="434"/>
      <c r="J227" s="434"/>
    </row>
    <row r="228" spans="1:10" s="435" customFormat="1" ht="19.5">
      <c r="A228" s="170" t="s">
        <v>219</v>
      </c>
      <c r="B228" s="177" t="s">
        <v>489</v>
      </c>
      <c r="C228" s="211" t="s">
        <v>193</v>
      </c>
      <c r="D228" s="178">
        <v>29</v>
      </c>
      <c r="E228" s="361"/>
      <c r="F228" s="362">
        <f>D228*E228</f>
        <v>0</v>
      </c>
      <c r="G228" s="377"/>
      <c r="H228" s="433"/>
      <c r="I228" s="434"/>
      <c r="J228" s="434"/>
    </row>
    <row r="229" spans="1:10" s="435" customFormat="1" ht="12">
      <c r="A229" s="170"/>
      <c r="B229" s="177"/>
      <c r="C229" s="178"/>
      <c r="D229" s="204"/>
      <c r="E229" s="361"/>
      <c r="F229" s="362"/>
      <c r="G229" s="377"/>
      <c r="H229" s="433"/>
      <c r="I229" s="434"/>
      <c r="J229" s="434"/>
    </row>
    <row r="230" spans="1:10" s="435" customFormat="1" ht="12">
      <c r="A230" s="170" t="s">
        <v>220</v>
      </c>
      <c r="B230" s="177" t="s">
        <v>1348</v>
      </c>
      <c r="C230" s="178"/>
      <c r="D230" s="204"/>
      <c r="E230" s="361"/>
      <c r="F230" s="362"/>
      <c r="G230" s="377"/>
      <c r="H230" s="433"/>
      <c r="I230" s="434"/>
      <c r="J230" s="434"/>
    </row>
    <row r="231" spans="1:10" s="435" customFormat="1" ht="14.25" customHeight="1">
      <c r="A231" s="170"/>
      <c r="B231" s="177" t="s">
        <v>2885</v>
      </c>
      <c r="C231" s="178"/>
      <c r="D231" s="204"/>
      <c r="E231" s="361"/>
      <c r="F231" s="362"/>
      <c r="G231" s="377"/>
      <c r="H231" s="433"/>
      <c r="I231" s="434"/>
      <c r="J231" s="434"/>
    </row>
    <row r="232" spans="1:6" ht="12">
      <c r="A232" s="170" t="s">
        <v>1419</v>
      </c>
      <c r="B232" s="177" t="s">
        <v>1091</v>
      </c>
      <c r="C232" s="211" t="s">
        <v>592</v>
      </c>
      <c r="D232" s="178">
        <v>35140.83</v>
      </c>
      <c r="F232" s="362">
        <f>D232*E232</f>
        <v>0</v>
      </c>
    </row>
    <row r="233" spans="1:10" s="435" customFormat="1" ht="12">
      <c r="A233" s="170" t="s">
        <v>1420</v>
      </c>
      <c r="B233" s="177" t="s">
        <v>1756</v>
      </c>
      <c r="C233" s="211" t="s">
        <v>592</v>
      </c>
      <c r="D233" s="178">
        <v>32156.36</v>
      </c>
      <c r="E233" s="361"/>
      <c r="F233" s="362">
        <f>D233*E233</f>
        <v>0</v>
      </c>
      <c r="G233" s="377"/>
      <c r="H233" s="433"/>
      <c r="I233" s="434"/>
      <c r="J233" s="434"/>
    </row>
    <row r="234" spans="1:10" s="435" customFormat="1" ht="12">
      <c r="A234" s="170" t="s">
        <v>913</v>
      </c>
      <c r="B234" s="177" t="s">
        <v>485</v>
      </c>
      <c r="C234" s="178"/>
      <c r="D234" s="179"/>
      <c r="E234" s="114"/>
      <c r="F234" s="362"/>
      <c r="G234" s="377"/>
      <c r="H234" s="433"/>
      <c r="I234" s="434"/>
      <c r="J234" s="434"/>
    </row>
    <row r="235" spans="1:10" s="435" customFormat="1" ht="12">
      <c r="A235" s="170"/>
      <c r="B235" s="177" t="s">
        <v>1757</v>
      </c>
      <c r="C235" s="211" t="s">
        <v>592</v>
      </c>
      <c r="D235" s="178">
        <v>2300</v>
      </c>
      <c r="E235" s="361"/>
      <c r="F235" s="362">
        <f>D235*E235</f>
        <v>0</v>
      </c>
      <c r="G235" s="377"/>
      <c r="H235" s="433"/>
      <c r="I235" s="434"/>
      <c r="J235" s="434"/>
    </row>
    <row r="236" spans="1:10" s="435" customFormat="1" ht="12">
      <c r="A236" s="170"/>
      <c r="B236" s="177"/>
      <c r="C236" s="226"/>
      <c r="D236" s="227"/>
      <c r="E236" s="434"/>
      <c r="F236" s="444"/>
      <c r="G236" s="377"/>
      <c r="H236" s="433"/>
      <c r="I236" s="434"/>
      <c r="J236" s="434"/>
    </row>
    <row r="237" spans="1:10" s="435" customFormat="1" ht="12">
      <c r="A237" s="170" t="s">
        <v>223</v>
      </c>
      <c r="B237" s="177" t="s">
        <v>619</v>
      </c>
      <c r="C237" s="178"/>
      <c r="D237" s="204"/>
      <c r="E237" s="361"/>
      <c r="F237" s="362"/>
      <c r="G237" s="377"/>
      <c r="H237" s="433"/>
      <c r="I237" s="434"/>
      <c r="J237" s="434"/>
    </row>
    <row r="238" spans="1:10" s="435" customFormat="1" ht="13.5" customHeight="1">
      <c r="A238" s="170"/>
      <c r="B238" s="177" t="s">
        <v>880</v>
      </c>
      <c r="C238" s="211" t="s">
        <v>1876</v>
      </c>
      <c r="D238" s="178">
        <v>150</v>
      </c>
      <c r="E238" s="361"/>
      <c r="F238" s="362">
        <f>D238*E238</f>
        <v>0</v>
      </c>
      <c r="G238" s="377"/>
      <c r="H238" s="433"/>
      <c r="I238" s="434"/>
      <c r="J238" s="434"/>
    </row>
    <row r="239" spans="1:10" s="435" customFormat="1" ht="12">
      <c r="A239" s="215"/>
      <c r="B239" s="216"/>
      <c r="C239" s="217"/>
      <c r="D239" s="218"/>
      <c r="E239" s="422"/>
      <c r="F239" s="423"/>
      <c r="G239" s="377"/>
      <c r="H239" s="433"/>
      <c r="I239" s="434"/>
      <c r="J239" s="434"/>
    </row>
    <row r="240" spans="1:10" s="435" customFormat="1" ht="12">
      <c r="A240" s="170"/>
      <c r="B240" s="171"/>
      <c r="C240" s="226"/>
      <c r="D240" s="227"/>
      <c r="E240" s="434"/>
      <c r="F240" s="444"/>
      <c r="G240" s="377"/>
      <c r="H240" s="433"/>
      <c r="I240" s="434"/>
      <c r="J240" s="434"/>
    </row>
    <row r="241" spans="1:10" s="397" customFormat="1" ht="11.25">
      <c r="A241" s="185" t="s">
        <v>535</v>
      </c>
      <c r="B241" s="186" t="s">
        <v>2554</v>
      </c>
      <c r="C241" s="191"/>
      <c r="D241" s="192"/>
      <c r="E241" s="390"/>
      <c r="F241" s="391">
        <f>SUM(F191:F238)</f>
        <v>0</v>
      </c>
      <c r="G241" s="395"/>
      <c r="H241" s="396"/>
      <c r="I241" s="395"/>
      <c r="J241" s="395"/>
    </row>
    <row r="242" spans="1:10" s="435" customFormat="1" ht="12">
      <c r="A242" s="170"/>
      <c r="B242" s="177"/>
      <c r="C242" s="178"/>
      <c r="D242" s="204"/>
      <c r="E242" s="361"/>
      <c r="F242" s="362"/>
      <c r="G242" s="377"/>
      <c r="H242" s="433"/>
      <c r="I242" s="434"/>
      <c r="J242" s="434"/>
    </row>
    <row r="243" spans="1:10" s="435" customFormat="1" ht="12">
      <c r="A243" s="170"/>
      <c r="B243" s="173" t="s">
        <v>1758</v>
      </c>
      <c r="C243" s="178"/>
      <c r="D243" s="204"/>
      <c r="E243" s="361"/>
      <c r="F243" s="362"/>
      <c r="G243" s="377"/>
      <c r="H243" s="433"/>
      <c r="I243" s="434"/>
      <c r="J243" s="434"/>
    </row>
    <row r="244" spans="1:10" s="435" customFormat="1" ht="12">
      <c r="A244" s="170"/>
      <c r="B244" s="173" t="s">
        <v>1759</v>
      </c>
      <c r="C244" s="178"/>
      <c r="D244" s="204"/>
      <c r="E244" s="361"/>
      <c r="F244" s="362"/>
      <c r="G244" s="377"/>
      <c r="H244" s="433"/>
      <c r="I244" s="434"/>
      <c r="J244" s="434"/>
    </row>
    <row r="245" spans="1:10" s="435" customFormat="1" ht="12">
      <c r="A245" s="127"/>
      <c r="B245" s="173" t="s">
        <v>606</v>
      </c>
      <c r="C245" s="174"/>
      <c r="D245" s="175"/>
      <c r="E245" s="372"/>
      <c r="F245" s="368"/>
      <c r="G245" s="377"/>
      <c r="H245" s="433"/>
      <c r="I245" s="434"/>
      <c r="J245" s="434"/>
    </row>
    <row r="246" spans="1:6" ht="12">
      <c r="A246" s="127"/>
      <c r="B246" s="173"/>
      <c r="C246" s="174"/>
      <c r="D246" s="175"/>
      <c r="E246" s="372"/>
      <c r="F246" s="368"/>
    </row>
    <row r="247" spans="1:7" ht="12.75">
      <c r="A247" s="133" t="s">
        <v>537</v>
      </c>
      <c r="B247" s="208" t="s">
        <v>63</v>
      </c>
      <c r="C247" s="209"/>
      <c r="D247" s="220"/>
      <c r="E247" s="416"/>
      <c r="F247" s="426"/>
      <c r="G247" s="365"/>
    </row>
    <row r="248" spans="1:4" ht="12">
      <c r="A248" s="170"/>
      <c r="B248" s="177"/>
      <c r="C248" s="178"/>
      <c r="D248" s="204"/>
    </row>
    <row r="249" spans="1:4" ht="12">
      <c r="A249" s="170"/>
      <c r="B249" s="177" t="s">
        <v>156</v>
      </c>
      <c r="C249" s="178"/>
      <c r="D249" s="204"/>
    </row>
    <row r="250" spans="1:4" ht="12">
      <c r="A250" s="170"/>
      <c r="B250" s="177"/>
      <c r="C250" s="178"/>
      <c r="D250" s="204"/>
    </row>
    <row r="251" spans="1:6" ht="12">
      <c r="A251" s="170" t="s">
        <v>1408</v>
      </c>
      <c r="B251" s="177" t="s">
        <v>202</v>
      </c>
      <c r="C251" s="211" t="s">
        <v>1876</v>
      </c>
      <c r="D251" s="178">
        <v>50</v>
      </c>
      <c r="F251" s="362">
        <f>D251*E251</f>
        <v>0</v>
      </c>
    </row>
    <row r="252" spans="1:4" ht="12">
      <c r="A252" s="170"/>
      <c r="B252" s="177"/>
      <c r="C252" s="178"/>
      <c r="D252" s="204"/>
    </row>
    <row r="253" spans="1:6" ht="12">
      <c r="A253" s="170" t="s">
        <v>1409</v>
      </c>
      <c r="B253" s="177" t="s">
        <v>196</v>
      </c>
      <c r="C253" s="211" t="s">
        <v>620</v>
      </c>
      <c r="D253" s="178">
        <v>249</v>
      </c>
      <c r="F253" s="362">
        <f>D253*E253</f>
        <v>0</v>
      </c>
    </row>
    <row r="254" spans="1:4" ht="12">
      <c r="A254" s="170"/>
      <c r="B254" s="177"/>
      <c r="C254" s="178"/>
      <c r="D254" s="204"/>
    </row>
    <row r="255" spans="1:6" ht="12">
      <c r="A255" s="170" t="s">
        <v>1410</v>
      </c>
      <c r="B255" s="177" t="s">
        <v>881</v>
      </c>
      <c r="C255" s="211" t="s">
        <v>620</v>
      </c>
      <c r="D255" s="178">
        <v>668</v>
      </c>
      <c r="F255" s="362">
        <f>D255*E255</f>
        <v>0</v>
      </c>
    </row>
    <row r="256" spans="1:4" ht="12">
      <c r="A256" s="170"/>
      <c r="B256" s="177"/>
      <c r="C256" s="178"/>
      <c r="D256" s="204"/>
    </row>
    <row r="257" spans="1:6" ht="19.5">
      <c r="A257" s="170" t="s">
        <v>1411</v>
      </c>
      <c r="B257" s="177" t="s">
        <v>2557</v>
      </c>
      <c r="C257" s="211" t="s">
        <v>621</v>
      </c>
      <c r="D257" s="178">
        <v>224</v>
      </c>
      <c r="F257" s="362">
        <f>D257*E257</f>
        <v>0</v>
      </c>
    </row>
    <row r="258" spans="1:4" ht="12">
      <c r="A258" s="170"/>
      <c r="B258" s="177"/>
      <c r="C258" s="178"/>
      <c r="D258" s="204"/>
    </row>
    <row r="259" spans="1:6" ht="12">
      <c r="A259" s="170" t="s">
        <v>1412</v>
      </c>
      <c r="B259" s="177" t="s">
        <v>152</v>
      </c>
      <c r="C259" s="211" t="s">
        <v>620</v>
      </c>
      <c r="D259" s="178">
        <v>79</v>
      </c>
      <c r="F259" s="362">
        <f>D259*E259</f>
        <v>0</v>
      </c>
    </row>
    <row r="260" spans="1:10" s="435" customFormat="1" ht="12">
      <c r="A260" s="170"/>
      <c r="B260" s="177"/>
      <c r="C260" s="178"/>
      <c r="D260" s="204"/>
      <c r="E260" s="361"/>
      <c r="F260" s="362"/>
      <c r="G260" s="377"/>
      <c r="H260" s="433"/>
      <c r="I260" s="434"/>
      <c r="J260" s="434"/>
    </row>
    <row r="261" spans="1:10" s="435" customFormat="1" ht="12">
      <c r="A261" s="170" t="s">
        <v>1413</v>
      </c>
      <c r="B261" s="177" t="s">
        <v>197</v>
      </c>
      <c r="C261" s="211" t="s">
        <v>620</v>
      </c>
      <c r="D261" s="178">
        <v>524</v>
      </c>
      <c r="E261" s="361"/>
      <c r="F261" s="362">
        <f>D261*E261</f>
        <v>0</v>
      </c>
      <c r="G261" s="377"/>
      <c r="H261" s="433"/>
      <c r="I261" s="434"/>
      <c r="J261" s="434"/>
    </row>
    <row r="262" spans="1:10" s="435" customFormat="1" ht="12">
      <c r="A262" s="170"/>
      <c r="B262" s="177" t="s">
        <v>198</v>
      </c>
      <c r="C262" s="226"/>
      <c r="D262" s="227"/>
      <c r="E262" s="434"/>
      <c r="F262" s="444"/>
      <c r="G262" s="377"/>
      <c r="H262" s="433"/>
      <c r="I262" s="434"/>
      <c r="J262" s="434"/>
    </row>
    <row r="263" spans="1:4" ht="12">
      <c r="A263" s="170"/>
      <c r="B263" s="177"/>
      <c r="C263" s="178"/>
      <c r="D263" s="204"/>
    </row>
    <row r="264" spans="1:10" s="435" customFormat="1" ht="12">
      <c r="A264" s="170" t="s">
        <v>1414</v>
      </c>
      <c r="B264" s="177" t="s">
        <v>204</v>
      </c>
      <c r="C264" s="211" t="s">
        <v>620</v>
      </c>
      <c r="D264" s="178">
        <v>12</v>
      </c>
      <c r="E264" s="361"/>
      <c r="F264" s="362">
        <f>D264*E264</f>
        <v>0</v>
      </c>
      <c r="G264" s="377"/>
      <c r="H264" s="433"/>
      <c r="I264" s="434"/>
      <c r="J264" s="434"/>
    </row>
    <row r="265" spans="1:10" s="435" customFormat="1" ht="12">
      <c r="A265" s="170"/>
      <c r="B265" s="177"/>
      <c r="C265" s="226"/>
      <c r="D265" s="227"/>
      <c r="E265" s="434"/>
      <c r="F265" s="444"/>
      <c r="G265" s="377"/>
      <c r="H265" s="433"/>
      <c r="I265" s="434"/>
      <c r="J265" s="434"/>
    </row>
    <row r="266" spans="1:4" ht="12">
      <c r="A266" s="170" t="s">
        <v>1415</v>
      </c>
      <c r="B266" s="177" t="s">
        <v>199</v>
      </c>
      <c r="C266" s="178"/>
      <c r="D266" s="204"/>
    </row>
    <row r="267" spans="1:6" ht="12">
      <c r="A267" s="170"/>
      <c r="B267" s="177" t="s">
        <v>200</v>
      </c>
      <c r="C267" s="211" t="s">
        <v>622</v>
      </c>
      <c r="D267" s="212">
        <v>21</v>
      </c>
      <c r="F267" s="362">
        <f>D267*E267</f>
        <v>0</v>
      </c>
    </row>
    <row r="268" spans="1:10" s="435" customFormat="1" ht="12">
      <c r="A268" s="170"/>
      <c r="B268" s="177"/>
      <c r="C268" s="178"/>
      <c r="D268" s="204"/>
      <c r="E268" s="361"/>
      <c r="F268" s="362"/>
      <c r="G268" s="377"/>
      <c r="H268" s="433"/>
      <c r="I268" s="434"/>
      <c r="J268" s="434"/>
    </row>
    <row r="269" spans="1:4" ht="12">
      <c r="A269" s="170" t="s">
        <v>1416</v>
      </c>
      <c r="B269" s="177" t="s">
        <v>201</v>
      </c>
      <c r="C269" s="178"/>
      <c r="D269" s="204"/>
    </row>
    <row r="270" spans="1:6" ht="12">
      <c r="A270" s="170"/>
      <c r="B270" s="177" t="s">
        <v>882</v>
      </c>
      <c r="C270" s="211" t="s">
        <v>620</v>
      </c>
      <c r="D270" s="178">
        <v>140</v>
      </c>
      <c r="F270" s="362">
        <f>D270*E270</f>
        <v>0</v>
      </c>
    </row>
    <row r="271" spans="1:10" s="435" customFormat="1" ht="12">
      <c r="A271" s="170"/>
      <c r="B271" s="177"/>
      <c r="C271" s="178"/>
      <c r="D271" s="204"/>
      <c r="E271" s="361"/>
      <c r="F271" s="362"/>
      <c r="G271" s="377"/>
      <c r="H271" s="433"/>
      <c r="I271" s="434"/>
      <c r="J271" s="434"/>
    </row>
    <row r="272" spans="1:10" s="435" customFormat="1" ht="12">
      <c r="A272" s="170" t="s">
        <v>10</v>
      </c>
      <c r="B272" s="177" t="s">
        <v>153</v>
      </c>
      <c r="C272" s="211" t="s">
        <v>620</v>
      </c>
      <c r="D272" s="178">
        <v>46</v>
      </c>
      <c r="E272" s="361"/>
      <c r="F272" s="362">
        <f>D272*E272</f>
        <v>0</v>
      </c>
      <c r="G272" s="377"/>
      <c r="H272" s="433"/>
      <c r="I272" s="434"/>
      <c r="J272" s="434"/>
    </row>
    <row r="273" spans="1:10" s="435" customFormat="1" ht="12">
      <c r="A273" s="170"/>
      <c r="B273" s="177"/>
      <c r="C273" s="226"/>
      <c r="D273" s="227"/>
      <c r="E273" s="434"/>
      <c r="F273" s="444"/>
      <c r="G273" s="377"/>
      <c r="H273" s="433"/>
      <c r="I273" s="434"/>
      <c r="J273" s="434"/>
    </row>
    <row r="274" spans="1:6" ht="19.5">
      <c r="A274" s="170" t="s">
        <v>11</v>
      </c>
      <c r="B274" s="177" t="s">
        <v>154</v>
      </c>
      <c r="C274" s="211" t="s">
        <v>1876</v>
      </c>
      <c r="D274" s="178">
        <v>67</v>
      </c>
      <c r="F274" s="362">
        <f>D274*E274</f>
        <v>0</v>
      </c>
    </row>
    <row r="275" spans="1:4" ht="12">
      <c r="A275" s="170"/>
      <c r="B275" s="177"/>
      <c r="C275" s="178"/>
      <c r="D275" s="204"/>
    </row>
    <row r="276" spans="1:6" ht="12">
      <c r="A276" s="170" t="s">
        <v>12</v>
      </c>
      <c r="B276" s="177" t="s">
        <v>318</v>
      </c>
      <c r="C276" s="211" t="s">
        <v>621</v>
      </c>
      <c r="D276" s="178">
        <v>128</v>
      </c>
      <c r="F276" s="362">
        <f>D276*E276</f>
        <v>0</v>
      </c>
    </row>
    <row r="277" spans="1:4" ht="12">
      <c r="A277" s="170"/>
      <c r="B277" s="177"/>
      <c r="C277" s="178"/>
      <c r="D277" s="204"/>
    </row>
    <row r="278" spans="1:6" ht="19.5">
      <c r="A278" s="170" t="s">
        <v>13</v>
      </c>
      <c r="B278" s="177" t="s">
        <v>155</v>
      </c>
      <c r="C278" s="211" t="s">
        <v>1876</v>
      </c>
      <c r="D278" s="178">
        <v>1627</v>
      </c>
      <c r="F278" s="362">
        <f>D278*E278</f>
        <v>0</v>
      </c>
    </row>
    <row r="279" spans="1:6" ht="12">
      <c r="A279" s="170"/>
      <c r="B279" s="177"/>
      <c r="C279" s="223"/>
      <c r="D279" s="220"/>
      <c r="E279" s="365"/>
      <c r="F279" s="437"/>
    </row>
    <row r="280" spans="1:4" ht="19.5">
      <c r="A280" s="170" t="s">
        <v>216</v>
      </c>
      <c r="B280" s="177" t="s">
        <v>2558</v>
      </c>
      <c r="C280" s="178"/>
      <c r="D280" s="204"/>
    </row>
    <row r="281" spans="1:6" ht="12">
      <c r="A281" s="170"/>
      <c r="B281" s="177" t="s">
        <v>2886</v>
      </c>
      <c r="C281" s="211" t="s">
        <v>1876</v>
      </c>
      <c r="D281" s="178">
        <v>38</v>
      </c>
      <c r="F281" s="362">
        <f>D281*E281</f>
        <v>0</v>
      </c>
    </row>
    <row r="282" spans="1:4" ht="12">
      <c r="A282" s="170"/>
      <c r="B282" s="177"/>
      <c r="C282" s="178"/>
      <c r="D282" s="204"/>
    </row>
    <row r="283" spans="1:4" ht="19.5">
      <c r="A283" s="170" t="s">
        <v>217</v>
      </c>
      <c r="B283" s="177" t="s">
        <v>883</v>
      </c>
      <c r="C283" s="178"/>
      <c r="D283" s="204"/>
    </row>
    <row r="284" spans="1:6" ht="12">
      <c r="A284" s="170"/>
      <c r="B284" s="177" t="s">
        <v>884</v>
      </c>
      <c r="C284" s="211" t="s">
        <v>1876</v>
      </c>
      <c r="D284" s="178">
        <v>182</v>
      </c>
      <c r="F284" s="362">
        <f>D284*E284</f>
        <v>0</v>
      </c>
    </row>
    <row r="285" spans="1:4" ht="12">
      <c r="A285" s="170"/>
      <c r="B285" s="177"/>
      <c r="C285" s="178"/>
      <c r="D285" s="204"/>
    </row>
    <row r="286" spans="1:6" ht="19.5">
      <c r="A286" s="170" t="s">
        <v>218</v>
      </c>
      <c r="B286" s="177" t="s">
        <v>885</v>
      </c>
      <c r="C286" s="211" t="s">
        <v>1876</v>
      </c>
      <c r="D286" s="178">
        <v>55</v>
      </c>
      <c r="F286" s="362">
        <f>D286*E286</f>
        <v>0</v>
      </c>
    </row>
    <row r="287" spans="1:4" ht="12">
      <c r="A287" s="170"/>
      <c r="B287" s="177"/>
      <c r="C287" s="178"/>
      <c r="D287" s="204"/>
    </row>
    <row r="288" spans="1:6" ht="19.5">
      <c r="A288" s="170" t="s">
        <v>221</v>
      </c>
      <c r="B288" s="177" t="s">
        <v>886</v>
      </c>
      <c r="C288" s="211" t="s">
        <v>1876</v>
      </c>
      <c r="D288" s="178">
        <v>23</v>
      </c>
      <c r="F288" s="362">
        <f>D288*E288</f>
        <v>0</v>
      </c>
    </row>
    <row r="289" spans="1:4" ht="12">
      <c r="A289" s="170"/>
      <c r="B289" s="177"/>
      <c r="C289" s="178"/>
      <c r="D289" s="204"/>
    </row>
    <row r="290" spans="1:10" s="435" customFormat="1" ht="19.5">
      <c r="A290" s="170" t="s">
        <v>219</v>
      </c>
      <c r="B290" s="177" t="s">
        <v>810</v>
      </c>
      <c r="C290" s="211" t="s">
        <v>1876</v>
      </c>
      <c r="D290" s="178">
        <v>214</v>
      </c>
      <c r="E290" s="361"/>
      <c r="F290" s="362">
        <f>D290*E290</f>
        <v>0</v>
      </c>
      <c r="G290" s="377"/>
      <c r="H290" s="433"/>
      <c r="I290" s="434"/>
      <c r="J290" s="434"/>
    </row>
    <row r="291" spans="1:10" s="435" customFormat="1" ht="12">
      <c r="A291" s="171"/>
      <c r="B291" s="177"/>
      <c r="C291" s="226"/>
      <c r="D291" s="227"/>
      <c r="E291" s="434"/>
      <c r="F291" s="444"/>
      <c r="G291" s="377"/>
      <c r="H291" s="433"/>
      <c r="I291" s="434"/>
      <c r="J291" s="434"/>
    </row>
    <row r="292" spans="1:6" ht="19.5">
      <c r="A292" s="170" t="s">
        <v>220</v>
      </c>
      <c r="B292" s="177" t="s">
        <v>809</v>
      </c>
      <c r="C292" s="211" t="s">
        <v>620</v>
      </c>
      <c r="D292" s="178">
        <v>255</v>
      </c>
      <c r="F292" s="362">
        <f>D292*E292</f>
        <v>0</v>
      </c>
    </row>
    <row r="293" spans="1:6" ht="12.75" customHeight="1">
      <c r="A293" s="222"/>
      <c r="B293" s="177"/>
      <c r="C293" s="223"/>
      <c r="D293" s="220"/>
      <c r="E293" s="365"/>
      <c r="F293" s="437"/>
    </row>
    <row r="294" spans="1:4" ht="12.75" customHeight="1">
      <c r="A294" s="170"/>
      <c r="B294" s="177" t="s">
        <v>157</v>
      </c>
      <c r="C294" s="211"/>
      <c r="D294" s="178"/>
    </row>
    <row r="295" spans="1:4" ht="12.75" customHeight="1">
      <c r="A295" s="170"/>
      <c r="B295" s="177"/>
      <c r="C295" s="211"/>
      <c r="D295" s="178"/>
    </row>
    <row r="296" spans="1:4" ht="15.75" customHeight="1">
      <c r="A296" s="170"/>
      <c r="B296" s="228" t="s">
        <v>814</v>
      </c>
      <c r="C296" s="211"/>
      <c r="D296" s="178"/>
    </row>
    <row r="297" spans="1:6" ht="51" customHeight="1">
      <c r="A297" s="170" t="s">
        <v>223</v>
      </c>
      <c r="B297" s="177" t="s">
        <v>816</v>
      </c>
      <c r="C297" s="223"/>
      <c r="D297" s="220"/>
      <c r="E297" s="365"/>
      <c r="F297" s="437"/>
    </row>
    <row r="298" spans="1:6" ht="17.25" customHeight="1">
      <c r="A298" s="170" t="s">
        <v>123</v>
      </c>
      <c r="B298" s="177" t="s">
        <v>817</v>
      </c>
      <c r="C298" s="211" t="s">
        <v>620</v>
      </c>
      <c r="D298" s="178">
        <v>750</v>
      </c>
      <c r="F298" s="362">
        <f>D298*E298</f>
        <v>0</v>
      </c>
    </row>
    <row r="299" spans="1:6" ht="37.5" customHeight="1">
      <c r="A299" s="170" t="s">
        <v>125</v>
      </c>
      <c r="B299" s="177" t="s">
        <v>818</v>
      </c>
      <c r="C299" s="211" t="s">
        <v>900</v>
      </c>
      <c r="D299" s="178">
        <v>43</v>
      </c>
      <c r="F299" s="362">
        <f>D299*E299</f>
        <v>0</v>
      </c>
    </row>
    <row r="300" spans="1:4" ht="12.75" customHeight="1">
      <c r="A300" s="170"/>
      <c r="B300" s="177"/>
      <c r="C300" s="211"/>
      <c r="D300" s="178"/>
    </row>
    <row r="301" spans="1:4" ht="16.5" customHeight="1">
      <c r="A301" s="170"/>
      <c r="B301" s="177" t="s">
        <v>815</v>
      </c>
      <c r="C301" s="211"/>
      <c r="D301" s="178"/>
    </row>
    <row r="302" spans="1:6" ht="39.75">
      <c r="A302" s="170" t="s">
        <v>595</v>
      </c>
      <c r="B302" s="177" t="s">
        <v>812</v>
      </c>
      <c r="C302" s="211" t="s">
        <v>620</v>
      </c>
      <c r="D302" s="178">
        <v>480</v>
      </c>
      <c r="F302" s="362">
        <f>D302*E302</f>
        <v>0</v>
      </c>
    </row>
    <row r="303" spans="1:4" ht="12.75" customHeight="1">
      <c r="A303" s="222"/>
      <c r="B303" s="177"/>
      <c r="C303" s="211"/>
      <c r="D303" s="178"/>
    </row>
    <row r="304" spans="1:6" ht="30">
      <c r="A304" s="170" t="s">
        <v>596</v>
      </c>
      <c r="B304" s="177" t="s">
        <v>811</v>
      </c>
      <c r="C304" s="211" t="s">
        <v>620</v>
      </c>
      <c r="D304" s="178">
        <v>480</v>
      </c>
      <c r="F304" s="362">
        <f>D304*E304</f>
        <v>0</v>
      </c>
    </row>
    <row r="305" spans="1:4" ht="12.75" customHeight="1">
      <c r="A305" s="222"/>
      <c r="B305" s="177"/>
      <c r="C305" s="211"/>
      <c r="D305" s="178"/>
    </row>
    <row r="306" spans="1:6" ht="19.5">
      <c r="A306" s="170" t="s">
        <v>597</v>
      </c>
      <c r="B306" s="177" t="s">
        <v>813</v>
      </c>
      <c r="C306" s="211" t="s">
        <v>620</v>
      </c>
      <c r="D306" s="178">
        <v>18</v>
      </c>
      <c r="F306" s="362">
        <f>D306*E306</f>
        <v>0</v>
      </c>
    </row>
    <row r="307" spans="1:6" ht="12">
      <c r="A307" s="215"/>
      <c r="B307" s="216"/>
      <c r="C307" s="229"/>
      <c r="D307" s="230"/>
      <c r="E307" s="445"/>
      <c r="F307" s="423"/>
    </row>
    <row r="308" spans="1:4" ht="12">
      <c r="A308" s="170"/>
      <c r="B308" s="177"/>
      <c r="C308" s="178"/>
      <c r="D308" s="204"/>
    </row>
    <row r="309" spans="1:10" s="397" customFormat="1" ht="11.25">
      <c r="A309" s="185" t="s">
        <v>537</v>
      </c>
      <c r="B309" s="186" t="s">
        <v>690</v>
      </c>
      <c r="C309" s="191"/>
      <c r="D309" s="192"/>
      <c r="E309" s="390"/>
      <c r="F309" s="391">
        <f>SUM(F251:F308)</f>
        <v>0</v>
      </c>
      <c r="G309" s="395"/>
      <c r="H309" s="396"/>
      <c r="I309" s="395"/>
      <c r="J309" s="395"/>
    </row>
    <row r="310" spans="1:4" ht="12">
      <c r="A310" s="170"/>
      <c r="B310" s="177"/>
      <c r="C310" s="178"/>
      <c r="D310" s="204"/>
    </row>
    <row r="311" spans="1:5" ht="12">
      <c r="A311" s="127"/>
      <c r="B311" s="173" t="s">
        <v>606</v>
      </c>
      <c r="C311" s="174"/>
      <c r="D311" s="175"/>
      <c r="E311" s="372"/>
    </row>
    <row r="312" spans="1:4" ht="12">
      <c r="A312" s="170"/>
      <c r="B312" s="177"/>
      <c r="C312" s="178"/>
      <c r="D312" s="204"/>
    </row>
    <row r="313" spans="1:7" ht="12.75">
      <c r="A313" s="133" t="s">
        <v>539</v>
      </c>
      <c r="B313" s="208" t="s">
        <v>520</v>
      </c>
      <c r="C313" s="209"/>
      <c r="D313" s="220"/>
      <c r="E313" s="416"/>
      <c r="F313" s="426"/>
      <c r="G313" s="365"/>
    </row>
    <row r="314" spans="1:4" ht="12">
      <c r="A314" s="170"/>
      <c r="B314" s="177"/>
      <c r="C314" s="178"/>
      <c r="D314" s="204"/>
    </row>
    <row r="315" spans="1:5" ht="12">
      <c r="A315" s="170" t="s">
        <v>1408</v>
      </c>
      <c r="B315" s="177" t="s">
        <v>1345</v>
      </c>
      <c r="C315" s="178"/>
      <c r="D315" s="179"/>
      <c r="E315" s="114"/>
    </row>
    <row r="316" spans="1:5" ht="12">
      <c r="A316" s="170"/>
      <c r="B316" s="177" t="s">
        <v>706</v>
      </c>
      <c r="C316" s="178"/>
      <c r="D316" s="179"/>
      <c r="E316" s="114"/>
    </row>
    <row r="317" spans="1:4" ht="12">
      <c r="A317" s="170"/>
      <c r="B317" s="177" t="s">
        <v>1346</v>
      </c>
      <c r="C317" s="178"/>
      <c r="D317" s="204"/>
    </row>
    <row r="318" spans="1:6" ht="12">
      <c r="A318" s="170" t="s">
        <v>123</v>
      </c>
      <c r="B318" s="177" t="s">
        <v>124</v>
      </c>
      <c r="C318" s="211" t="s">
        <v>620</v>
      </c>
      <c r="D318" s="178">
        <v>770</v>
      </c>
      <c r="F318" s="362">
        <f>D318*E318</f>
        <v>0</v>
      </c>
    </row>
    <row r="319" spans="1:6" ht="12">
      <c r="A319" s="170" t="s">
        <v>125</v>
      </c>
      <c r="B319" s="177" t="s">
        <v>126</v>
      </c>
      <c r="C319" s="211" t="s">
        <v>620</v>
      </c>
      <c r="D319" s="178">
        <v>433</v>
      </c>
      <c r="F319" s="362">
        <f>D319*E319</f>
        <v>0</v>
      </c>
    </row>
    <row r="320" spans="1:4" ht="12">
      <c r="A320" s="170"/>
      <c r="B320" s="177"/>
      <c r="C320" s="178"/>
      <c r="D320" s="204"/>
    </row>
    <row r="321" spans="1:6" ht="30">
      <c r="A321" s="170" t="s">
        <v>1409</v>
      </c>
      <c r="B321" s="177" t="s">
        <v>132</v>
      </c>
      <c r="C321" s="211" t="s">
        <v>620</v>
      </c>
      <c r="D321" s="178">
        <v>80</v>
      </c>
      <c r="F321" s="362">
        <f>D321*E321</f>
        <v>0</v>
      </c>
    </row>
    <row r="322" spans="1:4" ht="12">
      <c r="A322" s="170"/>
      <c r="B322" s="177"/>
      <c r="C322" s="178"/>
      <c r="D322" s="204"/>
    </row>
    <row r="323" spans="1:6" ht="30">
      <c r="A323" s="170" t="s">
        <v>1410</v>
      </c>
      <c r="B323" s="177" t="s">
        <v>137</v>
      </c>
      <c r="C323" s="211" t="s">
        <v>1876</v>
      </c>
      <c r="D323" s="178">
        <v>34</v>
      </c>
      <c r="E323" s="114"/>
      <c r="F323" s="362">
        <f>D323*E323</f>
        <v>0</v>
      </c>
    </row>
    <row r="324" spans="1:5" ht="12">
      <c r="A324" s="170"/>
      <c r="B324" s="177"/>
      <c r="C324" s="178"/>
      <c r="D324" s="179"/>
      <c r="E324" s="114"/>
    </row>
    <row r="325" spans="1:4" ht="12">
      <c r="A325" s="170" t="s">
        <v>1411</v>
      </c>
      <c r="B325" s="177" t="s">
        <v>1100</v>
      </c>
      <c r="C325" s="178"/>
      <c r="D325" s="204"/>
    </row>
    <row r="326" spans="1:4" ht="12">
      <c r="A326" s="170"/>
      <c r="B326" s="177" t="s">
        <v>214</v>
      </c>
      <c r="C326" s="178"/>
      <c r="D326" s="204"/>
    </row>
    <row r="327" spans="1:10" s="376" customFormat="1" ht="12.75">
      <c r="A327" s="170"/>
      <c r="B327" s="177" t="s">
        <v>215</v>
      </c>
      <c r="C327" s="178"/>
      <c r="D327" s="204"/>
      <c r="E327" s="114"/>
      <c r="F327" s="362"/>
      <c r="G327" s="369"/>
      <c r="H327" s="374"/>
      <c r="I327" s="375"/>
      <c r="J327" s="375"/>
    </row>
    <row r="328" spans="1:10" s="376" customFormat="1" ht="12.75">
      <c r="A328" s="170"/>
      <c r="B328" s="177" t="s">
        <v>911</v>
      </c>
      <c r="C328" s="178"/>
      <c r="D328" s="204"/>
      <c r="E328" s="114"/>
      <c r="F328" s="362"/>
      <c r="G328" s="369"/>
      <c r="H328" s="374"/>
      <c r="I328" s="375"/>
      <c r="J328" s="375"/>
    </row>
    <row r="329" spans="1:10" s="376" customFormat="1" ht="14.25" customHeight="1">
      <c r="A329" s="170"/>
      <c r="B329" s="177" t="s">
        <v>888</v>
      </c>
      <c r="C329" s="178"/>
      <c r="D329" s="204"/>
      <c r="E329" s="361"/>
      <c r="F329" s="362"/>
      <c r="G329" s="369"/>
      <c r="H329" s="374"/>
      <c r="I329" s="375"/>
      <c r="J329" s="375"/>
    </row>
    <row r="330" spans="1:10" s="376" customFormat="1" ht="12.75">
      <c r="A330" s="170"/>
      <c r="B330" s="177" t="s">
        <v>1102</v>
      </c>
      <c r="C330" s="211" t="s">
        <v>620</v>
      </c>
      <c r="D330" s="178">
        <v>1213</v>
      </c>
      <c r="E330" s="361"/>
      <c r="F330" s="362">
        <f>D330*E330</f>
        <v>0</v>
      </c>
      <c r="G330" s="369"/>
      <c r="H330" s="374"/>
      <c r="I330" s="375"/>
      <c r="J330" s="375"/>
    </row>
    <row r="331" spans="1:10" s="376" customFormat="1" ht="12.75">
      <c r="A331" s="170"/>
      <c r="B331" s="177"/>
      <c r="C331" s="178"/>
      <c r="D331" s="204"/>
      <c r="E331" s="361"/>
      <c r="F331" s="362"/>
      <c r="G331" s="369"/>
      <c r="H331" s="374"/>
      <c r="I331" s="375"/>
      <c r="J331" s="375"/>
    </row>
    <row r="332" spans="1:10" s="376" customFormat="1" ht="12.75">
      <c r="A332" s="170" t="s">
        <v>1412</v>
      </c>
      <c r="B332" s="177" t="s">
        <v>1379</v>
      </c>
      <c r="C332" s="178"/>
      <c r="D332" s="204"/>
      <c r="E332" s="361"/>
      <c r="F332" s="362"/>
      <c r="G332" s="369"/>
      <c r="H332" s="374"/>
      <c r="I332" s="375"/>
      <c r="J332" s="375"/>
    </row>
    <row r="333" spans="1:10" s="376" customFormat="1" ht="12.75">
      <c r="A333" s="170"/>
      <c r="B333" s="177" t="s">
        <v>214</v>
      </c>
      <c r="C333" s="178"/>
      <c r="D333" s="204"/>
      <c r="E333" s="361"/>
      <c r="F333" s="362"/>
      <c r="G333" s="369"/>
      <c r="H333" s="374"/>
      <c r="I333" s="375"/>
      <c r="J333" s="375"/>
    </row>
    <row r="334" spans="1:10" s="376" customFormat="1" ht="12.75">
      <c r="A334" s="170"/>
      <c r="B334" s="177" t="s">
        <v>215</v>
      </c>
      <c r="C334" s="178"/>
      <c r="D334" s="204"/>
      <c r="E334" s="361"/>
      <c r="F334" s="362"/>
      <c r="G334" s="369"/>
      <c r="H334" s="374"/>
      <c r="I334" s="375"/>
      <c r="J334" s="375"/>
    </row>
    <row r="335" spans="1:10" s="376" customFormat="1" ht="12.75">
      <c r="A335" s="170"/>
      <c r="B335" s="177" t="s">
        <v>911</v>
      </c>
      <c r="C335" s="178"/>
      <c r="D335" s="204"/>
      <c r="E335" s="361"/>
      <c r="F335" s="362"/>
      <c r="G335" s="369"/>
      <c r="H335" s="374"/>
      <c r="I335" s="375"/>
      <c r="J335" s="375"/>
    </row>
    <row r="336" spans="1:10" s="376" customFormat="1" ht="12.75">
      <c r="A336" s="170"/>
      <c r="B336" s="177" t="s">
        <v>888</v>
      </c>
      <c r="C336" s="178"/>
      <c r="D336" s="204"/>
      <c r="E336" s="361"/>
      <c r="F336" s="362"/>
      <c r="G336" s="369"/>
      <c r="H336" s="374"/>
      <c r="I336" s="375"/>
      <c r="J336" s="375"/>
    </row>
    <row r="337" spans="1:10" s="376" customFormat="1" ht="12.75">
      <c r="A337" s="170"/>
      <c r="B337" s="177" t="s">
        <v>1102</v>
      </c>
      <c r="C337" s="211" t="s">
        <v>620</v>
      </c>
      <c r="D337" s="178">
        <v>680</v>
      </c>
      <c r="E337" s="361"/>
      <c r="F337" s="362">
        <f>D337*E337</f>
        <v>0</v>
      </c>
      <c r="G337" s="369"/>
      <c r="H337" s="374"/>
      <c r="I337" s="375"/>
      <c r="J337" s="375"/>
    </row>
    <row r="338" spans="1:10" s="376" customFormat="1" ht="12.75">
      <c r="A338" s="170"/>
      <c r="B338" s="177"/>
      <c r="C338" s="221"/>
      <c r="D338" s="203"/>
      <c r="E338" s="375"/>
      <c r="F338" s="427"/>
      <c r="G338" s="369"/>
      <c r="H338" s="374"/>
      <c r="I338" s="375"/>
      <c r="J338" s="375"/>
    </row>
    <row r="339" spans="1:10" s="376" customFormat="1" ht="12.75">
      <c r="A339" s="170" t="s">
        <v>1413</v>
      </c>
      <c r="B339" s="177" t="s">
        <v>897</v>
      </c>
      <c r="C339" s="178"/>
      <c r="D339" s="204"/>
      <c r="E339" s="361"/>
      <c r="F339" s="362"/>
      <c r="G339" s="369"/>
      <c r="H339" s="374"/>
      <c r="I339" s="375"/>
      <c r="J339" s="375"/>
    </row>
    <row r="340" spans="1:10" s="376" customFormat="1" ht="12.75">
      <c r="A340" s="170"/>
      <c r="B340" s="177" t="s">
        <v>214</v>
      </c>
      <c r="C340" s="178"/>
      <c r="D340" s="204"/>
      <c r="E340" s="361"/>
      <c r="F340" s="362"/>
      <c r="G340" s="369"/>
      <c r="H340" s="374"/>
      <c r="I340" s="375"/>
      <c r="J340" s="375"/>
    </row>
    <row r="341" spans="1:10" s="376" customFormat="1" ht="12.75">
      <c r="A341" s="170"/>
      <c r="B341" s="177" t="s">
        <v>215</v>
      </c>
      <c r="C341" s="178"/>
      <c r="D341" s="204"/>
      <c r="E341" s="361"/>
      <c r="F341" s="362"/>
      <c r="G341" s="369"/>
      <c r="H341" s="374"/>
      <c r="I341" s="375"/>
      <c r="J341" s="375"/>
    </row>
    <row r="342" spans="1:10" s="376" customFormat="1" ht="12.75">
      <c r="A342" s="170"/>
      <c r="B342" s="177" t="s">
        <v>911</v>
      </c>
      <c r="C342" s="178"/>
      <c r="D342" s="204"/>
      <c r="E342" s="361"/>
      <c r="F342" s="362"/>
      <c r="G342" s="369"/>
      <c r="H342" s="374"/>
      <c r="I342" s="375"/>
      <c r="J342" s="375"/>
    </row>
    <row r="343" spans="1:10" s="376" customFormat="1" ht="12.75">
      <c r="A343" s="170"/>
      <c r="B343" s="177" t="s">
        <v>888</v>
      </c>
      <c r="C343" s="178"/>
      <c r="D343" s="204"/>
      <c r="E343" s="114"/>
      <c r="F343" s="362"/>
      <c r="G343" s="369"/>
      <c r="H343" s="374"/>
      <c r="I343" s="375"/>
      <c r="J343" s="375"/>
    </row>
    <row r="344" spans="1:10" s="376" customFormat="1" ht="12.75">
      <c r="A344" s="170"/>
      <c r="B344" s="177" t="s">
        <v>898</v>
      </c>
      <c r="C344" s="211" t="s">
        <v>620</v>
      </c>
      <c r="D344" s="178">
        <v>585</v>
      </c>
      <c r="E344" s="361"/>
      <c r="F344" s="362">
        <f>D344*E344</f>
        <v>0</v>
      </c>
      <c r="G344" s="369"/>
      <c r="H344" s="374"/>
      <c r="I344" s="375"/>
      <c r="J344" s="375"/>
    </row>
    <row r="345" spans="1:10" s="376" customFormat="1" ht="12.75">
      <c r="A345" s="170"/>
      <c r="B345" s="177"/>
      <c r="C345" s="178"/>
      <c r="D345" s="204"/>
      <c r="E345" s="361"/>
      <c r="F345" s="362"/>
      <c r="G345" s="369"/>
      <c r="H345" s="374"/>
      <c r="I345" s="375"/>
      <c r="J345" s="375"/>
    </row>
    <row r="346" spans="1:10" s="376" customFormat="1" ht="12.75">
      <c r="A346" s="170" t="s">
        <v>1414</v>
      </c>
      <c r="B346" s="177" t="s">
        <v>473</v>
      </c>
      <c r="C346" s="178"/>
      <c r="D346" s="204"/>
      <c r="E346" s="361"/>
      <c r="F346" s="362"/>
      <c r="G346" s="369"/>
      <c r="H346" s="374"/>
      <c r="I346" s="375"/>
      <c r="J346" s="375"/>
    </row>
    <row r="347" spans="1:10" s="376" customFormat="1" ht="12.75">
      <c r="A347" s="170"/>
      <c r="B347" s="177" t="s">
        <v>1101</v>
      </c>
      <c r="C347" s="178"/>
      <c r="D347" s="204"/>
      <c r="E347" s="361"/>
      <c r="F347" s="362"/>
      <c r="G347" s="369"/>
      <c r="H347" s="374"/>
      <c r="I347" s="375"/>
      <c r="J347" s="375"/>
    </row>
    <row r="348" spans="1:4" ht="12">
      <c r="A348" s="170"/>
      <c r="B348" s="177" t="s">
        <v>127</v>
      </c>
      <c r="C348" s="178"/>
      <c r="D348" s="204"/>
    </row>
    <row r="349" spans="1:4" ht="12">
      <c r="A349" s="170"/>
      <c r="B349" s="177" t="s">
        <v>612</v>
      </c>
      <c r="C349" s="178"/>
      <c r="D349" s="204"/>
    </row>
    <row r="350" spans="1:4" ht="12">
      <c r="A350" s="170"/>
      <c r="B350" s="177" t="s">
        <v>240</v>
      </c>
      <c r="C350" s="178"/>
      <c r="D350" s="204"/>
    </row>
    <row r="351" spans="1:5" ht="12">
      <c r="A351" s="170"/>
      <c r="B351" s="177" t="s">
        <v>2177</v>
      </c>
      <c r="C351" s="231"/>
      <c r="D351" s="179"/>
      <c r="E351" s="406"/>
    </row>
    <row r="352" spans="1:6" ht="12">
      <c r="A352" s="170"/>
      <c r="B352" s="177" t="s">
        <v>910</v>
      </c>
      <c r="C352" s="211" t="s">
        <v>620</v>
      </c>
      <c r="D352" s="178">
        <v>478</v>
      </c>
      <c r="F352" s="362">
        <f>D352*E352</f>
        <v>0</v>
      </c>
    </row>
    <row r="353" spans="1:4" ht="12">
      <c r="A353" s="232"/>
      <c r="B353" s="233"/>
      <c r="C353" s="178"/>
      <c r="D353" s="204"/>
    </row>
    <row r="354" spans="1:4" ht="12">
      <c r="A354" s="170" t="s">
        <v>1415</v>
      </c>
      <c r="B354" s="177" t="s">
        <v>474</v>
      </c>
      <c r="C354" s="178"/>
      <c r="D354" s="204"/>
    </row>
    <row r="355" spans="1:4" ht="12">
      <c r="A355" s="170"/>
      <c r="B355" s="177" t="s">
        <v>210</v>
      </c>
      <c r="C355" s="178"/>
      <c r="D355" s="204"/>
    </row>
    <row r="356" spans="1:4" ht="12">
      <c r="A356" s="170"/>
      <c r="B356" s="177" t="s">
        <v>128</v>
      </c>
      <c r="C356" s="178"/>
      <c r="D356" s="204"/>
    </row>
    <row r="357" spans="1:4" ht="12">
      <c r="A357" s="170"/>
      <c r="B357" s="177" t="s">
        <v>612</v>
      </c>
      <c r="C357" s="178"/>
      <c r="D357" s="204"/>
    </row>
    <row r="358" spans="1:4" ht="12">
      <c r="A358" s="170"/>
      <c r="B358" s="177" t="s">
        <v>240</v>
      </c>
      <c r="C358" s="178"/>
      <c r="D358" s="204"/>
    </row>
    <row r="359" spans="1:4" ht="12">
      <c r="A359" s="170"/>
      <c r="B359" s="177" t="s">
        <v>2177</v>
      </c>
      <c r="C359" s="178"/>
      <c r="D359" s="204"/>
    </row>
    <row r="360" spans="1:6" ht="12">
      <c r="A360" s="170"/>
      <c r="B360" s="177" t="s">
        <v>910</v>
      </c>
      <c r="C360" s="211" t="s">
        <v>620</v>
      </c>
      <c r="D360" s="178">
        <v>105</v>
      </c>
      <c r="F360" s="362">
        <f>D360*E360</f>
        <v>0</v>
      </c>
    </row>
    <row r="361" spans="1:4" ht="12">
      <c r="A361" s="170"/>
      <c r="B361" s="177"/>
      <c r="C361" s="178"/>
      <c r="D361" s="204"/>
    </row>
    <row r="362" spans="1:10" s="435" customFormat="1" ht="12">
      <c r="A362" s="170" t="s">
        <v>1416</v>
      </c>
      <c r="B362" s="177" t="s">
        <v>475</v>
      </c>
      <c r="C362" s="178"/>
      <c r="D362" s="204"/>
      <c r="E362" s="361"/>
      <c r="F362" s="362"/>
      <c r="G362" s="377"/>
      <c r="H362" s="433"/>
      <c r="I362" s="434"/>
      <c r="J362" s="434"/>
    </row>
    <row r="363" spans="1:10" s="435" customFormat="1" ht="12">
      <c r="A363" s="170"/>
      <c r="B363" s="177" t="s">
        <v>210</v>
      </c>
      <c r="C363" s="178"/>
      <c r="D363" s="204"/>
      <c r="E363" s="361"/>
      <c r="F363" s="362"/>
      <c r="G363" s="377"/>
      <c r="H363" s="433"/>
      <c r="I363" s="434"/>
      <c r="J363" s="434"/>
    </row>
    <row r="364" spans="1:4" ht="12">
      <c r="A364" s="170"/>
      <c r="B364" s="177" t="s">
        <v>1381</v>
      </c>
      <c r="C364" s="178"/>
      <c r="D364" s="204"/>
    </row>
    <row r="365" spans="1:4" ht="12">
      <c r="A365" s="170"/>
      <c r="B365" s="177" t="s">
        <v>471</v>
      </c>
      <c r="C365" s="178"/>
      <c r="D365" s="204"/>
    </row>
    <row r="366" spans="1:10" s="435" customFormat="1" ht="15" customHeight="1">
      <c r="A366" s="170"/>
      <c r="B366" s="177" t="s">
        <v>612</v>
      </c>
      <c r="C366" s="178"/>
      <c r="D366" s="204"/>
      <c r="E366" s="361"/>
      <c r="F366" s="362"/>
      <c r="G366" s="377"/>
      <c r="H366" s="433"/>
      <c r="I366" s="434"/>
      <c r="J366" s="434"/>
    </row>
    <row r="367" spans="1:10" s="435" customFormat="1" ht="12">
      <c r="A367" s="170"/>
      <c r="B367" s="177" t="s">
        <v>1872</v>
      </c>
      <c r="C367" s="211" t="s">
        <v>620</v>
      </c>
      <c r="D367" s="178">
        <v>10</v>
      </c>
      <c r="E367" s="361"/>
      <c r="F367" s="362">
        <f>D367*E367</f>
        <v>0</v>
      </c>
      <c r="G367" s="377"/>
      <c r="H367" s="433"/>
      <c r="I367" s="434"/>
      <c r="J367" s="434"/>
    </row>
    <row r="368" spans="1:10" s="435" customFormat="1" ht="12">
      <c r="A368" s="170"/>
      <c r="B368" s="177"/>
      <c r="C368" s="226"/>
      <c r="D368" s="227"/>
      <c r="E368" s="434"/>
      <c r="F368" s="444"/>
      <c r="G368" s="377"/>
      <c r="H368" s="433"/>
      <c r="I368" s="434"/>
      <c r="J368" s="434"/>
    </row>
    <row r="369" spans="1:4" ht="12">
      <c r="A369" s="170" t="s">
        <v>10</v>
      </c>
      <c r="B369" s="177" t="s">
        <v>1380</v>
      </c>
      <c r="C369" s="178"/>
      <c r="D369" s="204"/>
    </row>
    <row r="370" spans="1:10" s="435" customFormat="1" ht="12">
      <c r="A370" s="170"/>
      <c r="B370" s="177" t="s">
        <v>1873</v>
      </c>
      <c r="C370" s="178"/>
      <c r="D370" s="204"/>
      <c r="E370" s="361"/>
      <c r="F370" s="362"/>
      <c r="G370" s="377"/>
      <c r="H370" s="433"/>
      <c r="I370" s="434"/>
      <c r="J370" s="434"/>
    </row>
    <row r="371" spans="1:10" s="435" customFormat="1" ht="12">
      <c r="A371" s="170"/>
      <c r="B371" s="177" t="s">
        <v>129</v>
      </c>
      <c r="C371" s="178"/>
      <c r="D371" s="204"/>
      <c r="E371" s="361"/>
      <c r="F371" s="362"/>
      <c r="G371" s="377"/>
      <c r="H371" s="433"/>
      <c r="I371" s="434"/>
      <c r="J371" s="434"/>
    </row>
    <row r="372" spans="1:10" s="435" customFormat="1" ht="12">
      <c r="A372" s="170"/>
      <c r="B372" s="177" t="s">
        <v>612</v>
      </c>
      <c r="C372" s="178"/>
      <c r="D372" s="204"/>
      <c r="E372" s="361"/>
      <c r="F372" s="362"/>
      <c r="G372" s="377"/>
      <c r="H372" s="433"/>
      <c r="I372" s="434"/>
      <c r="J372" s="434"/>
    </row>
    <row r="373" spans="1:10" s="435" customFormat="1" ht="12">
      <c r="A373" s="170"/>
      <c r="B373" s="177" t="s">
        <v>471</v>
      </c>
      <c r="C373" s="178"/>
      <c r="D373" s="204"/>
      <c r="E373" s="361"/>
      <c r="F373" s="362"/>
      <c r="G373" s="377"/>
      <c r="H373" s="433"/>
      <c r="I373" s="434"/>
      <c r="J373" s="434"/>
    </row>
    <row r="374" spans="1:10" s="435" customFormat="1" ht="12">
      <c r="A374" s="170"/>
      <c r="B374" s="177" t="s">
        <v>130</v>
      </c>
      <c r="C374" s="178"/>
      <c r="D374" s="204"/>
      <c r="E374" s="361"/>
      <c r="F374" s="362"/>
      <c r="G374" s="377"/>
      <c r="H374" s="433"/>
      <c r="I374" s="434"/>
      <c r="J374" s="434"/>
    </row>
    <row r="375" spans="1:10" s="435" customFormat="1" ht="12">
      <c r="A375" s="170"/>
      <c r="B375" s="177" t="s">
        <v>1872</v>
      </c>
      <c r="C375" s="211" t="s">
        <v>620</v>
      </c>
      <c r="D375" s="178">
        <v>702</v>
      </c>
      <c r="E375" s="361"/>
      <c r="F375" s="362">
        <f>D375*E375</f>
        <v>0</v>
      </c>
      <c r="G375" s="377"/>
      <c r="H375" s="433"/>
      <c r="I375" s="434"/>
      <c r="J375" s="434"/>
    </row>
    <row r="376" spans="1:4" ht="12">
      <c r="A376" s="170"/>
      <c r="B376" s="177"/>
      <c r="C376" s="178"/>
      <c r="D376" s="204"/>
    </row>
    <row r="377" spans="1:4" ht="12">
      <c r="A377" s="170" t="s">
        <v>11</v>
      </c>
      <c r="B377" s="177" t="s">
        <v>472</v>
      </c>
      <c r="C377" s="178"/>
      <c r="D377" s="204"/>
    </row>
    <row r="378" spans="1:10" s="435" customFormat="1" ht="12">
      <c r="A378" s="170"/>
      <c r="B378" s="177" t="s">
        <v>1873</v>
      </c>
      <c r="C378" s="178"/>
      <c r="D378" s="204"/>
      <c r="E378" s="361"/>
      <c r="F378" s="362"/>
      <c r="G378" s="446"/>
      <c r="H378" s="433"/>
      <c r="I378" s="434"/>
      <c r="J378" s="434"/>
    </row>
    <row r="379" spans="1:10" s="435" customFormat="1" ht="12">
      <c r="A379" s="170"/>
      <c r="B379" s="177" t="s">
        <v>131</v>
      </c>
      <c r="C379" s="178"/>
      <c r="D379" s="204"/>
      <c r="E379" s="361"/>
      <c r="F379" s="362"/>
      <c r="G379" s="446"/>
      <c r="H379" s="433"/>
      <c r="I379" s="434"/>
      <c r="J379" s="434"/>
    </row>
    <row r="380" spans="1:4" ht="12">
      <c r="A380" s="170"/>
      <c r="B380" s="177" t="s">
        <v>612</v>
      </c>
      <c r="C380" s="178"/>
      <c r="D380" s="204"/>
    </row>
    <row r="381" spans="1:4" ht="12">
      <c r="A381" s="170"/>
      <c r="B381" s="177" t="s">
        <v>240</v>
      </c>
      <c r="C381" s="178"/>
      <c r="D381" s="204"/>
    </row>
    <row r="382" spans="1:4" ht="12">
      <c r="A382" s="170"/>
      <c r="B382" s="177" t="s">
        <v>130</v>
      </c>
      <c r="C382" s="178"/>
      <c r="D382" s="204"/>
    </row>
    <row r="383" spans="1:6" ht="12">
      <c r="A383" s="170"/>
      <c r="B383" s="177" t="s">
        <v>1872</v>
      </c>
      <c r="C383" s="211" t="s">
        <v>620</v>
      </c>
      <c r="D383" s="178">
        <v>105</v>
      </c>
      <c r="F383" s="362">
        <f>D383*E383</f>
        <v>0</v>
      </c>
    </row>
    <row r="384" spans="1:4" ht="12">
      <c r="A384" s="170"/>
      <c r="B384" s="177"/>
      <c r="C384" s="178"/>
      <c r="D384" s="204"/>
    </row>
    <row r="385" spans="1:4" ht="30">
      <c r="A385" s="170" t="s">
        <v>12</v>
      </c>
      <c r="B385" s="177" t="s">
        <v>434</v>
      </c>
      <c r="C385" s="178"/>
      <c r="D385" s="204"/>
    </row>
    <row r="386" spans="1:6" ht="12">
      <c r="A386" s="170" t="s">
        <v>1419</v>
      </c>
      <c r="B386" s="177" t="s">
        <v>476</v>
      </c>
      <c r="C386" s="211" t="s">
        <v>192</v>
      </c>
      <c r="D386" s="212">
        <v>10</v>
      </c>
      <c r="F386" s="362">
        <f>D386*E386</f>
        <v>0</v>
      </c>
    </row>
    <row r="387" spans="1:6" ht="12">
      <c r="A387" s="170" t="s">
        <v>1420</v>
      </c>
      <c r="B387" s="177" t="s">
        <v>1313</v>
      </c>
      <c r="C387" s="211" t="s">
        <v>192</v>
      </c>
      <c r="D387" s="212">
        <v>2</v>
      </c>
      <c r="F387" s="362">
        <f>D387*E387</f>
        <v>0</v>
      </c>
    </row>
    <row r="388" spans="1:4" ht="12">
      <c r="A388" s="170"/>
      <c r="B388" s="177"/>
      <c r="C388" s="178"/>
      <c r="D388" s="234"/>
    </row>
    <row r="389" spans="1:4" ht="30">
      <c r="A389" s="170" t="s">
        <v>13</v>
      </c>
      <c r="B389" s="177" t="s">
        <v>435</v>
      </c>
      <c r="C389" s="178"/>
      <c r="D389" s="234"/>
    </row>
    <row r="390" spans="1:6" ht="13.5" customHeight="1">
      <c r="A390" s="170" t="s">
        <v>1419</v>
      </c>
      <c r="B390" s="177" t="s">
        <v>477</v>
      </c>
      <c r="C390" s="211" t="s">
        <v>192</v>
      </c>
      <c r="D390" s="212">
        <v>1</v>
      </c>
      <c r="F390" s="362">
        <f aca="true" t="shared" si="0" ref="F390:F401">D390*E390</f>
        <v>0</v>
      </c>
    </row>
    <row r="391" spans="1:6" ht="12">
      <c r="A391" s="170" t="s">
        <v>1420</v>
      </c>
      <c r="B391" s="177" t="s">
        <v>478</v>
      </c>
      <c r="C391" s="211" t="s">
        <v>1875</v>
      </c>
      <c r="D391" s="212">
        <v>1</v>
      </c>
      <c r="F391" s="362">
        <f t="shared" si="0"/>
        <v>0</v>
      </c>
    </row>
    <row r="392" spans="1:6" ht="12">
      <c r="A392" s="170" t="s">
        <v>913</v>
      </c>
      <c r="B392" s="177" t="s">
        <v>479</v>
      </c>
      <c r="C392" s="211" t="s">
        <v>192</v>
      </c>
      <c r="D392" s="212">
        <v>4</v>
      </c>
      <c r="F392" s="362">
        <f t="shared" si="0"/>
        <v>0</v>
      </c>
    </row>
    <row r="393" spans="1:6" ht="12">
      <c r="A393" s="170" t="s">
        <v>914</v>
      </c>
      <c r="B393" s="177" t="s">
        <v>1203</v>
      </c>
      <c r="C393" s="211" t="s">
        <v>192</v>
      </c>
      <c r="D393" s="212">
        <v>1</v>
      </c>
      <c r="F393" s="362">
        <f t="shared" si="0"/>
        <v>0</v>
      </c>
    </row>
    <row r="394" spans="1:6" ht="12">
      <c r="A394" s="170" t="s">
        <v>257</v>
      </c>
      <c r="B394" s="177" t="s">
        <v>1204</v>
      </c>
      <c r="C394" s="211" t="s">
        <v>192</v>
      </c>
      <c r="D394" s="212">
        <v>2</v>
      </c>
      <c r="F394" s="362">
        <f t="shared" si="0"/>
        <v>0</v>
      </c>
    </row>
    <row r="395" spans="1:6" ht="12">
      <c r="A395" s="170" t="s">
        <v>258</v>
      </c>
      <c r="B395" s="177" t="s">
        <v>1205</v>
      </c>
      <c r="C395" s="211" t="s">
        <v>192</v>
      </c>
      <c r="D395" s="212">
        <v>2</v>
      </c>
      <c r="F395" s="362">
        <f t="shared" si="0"/>
        <v>0</v>
      </c>
    </row>
    <row r="396" spans="1:6" ht="12">
      <c r="A396" s="170" t="s">
        <v>259</v>
      </c>
      <c r="B396" s="177" t="s">
        <v>1206</v>
      </c>
      <c r="C396" s="211" t="s">
        <v>192</v>
      </c>
      <c r="D396" s="212">
        <v>2</v>
      </c>
      <c r="F396" s="362">
        <f t="shared" si="0"/>
        <v>0</v>
      </c>
    </row>
    <row r="397" spans="1:6" ht="12">
      <c r="A397" s="170" t="s">
        <v>1207</v>
      </c>
      <c r="B397" s="177" t="s">
        <v>1208</v>
      </c>
      <c r="C397" s="211" t="s">
        <v>192</v>
      </c>
      <c r="D397" s="212">
        <v>4</v>
      </c>
      <c r="F397" s="362">
        <f t="shared" si="0"/>
        <v>0</v>
      </c>
    </row>
    <row r="398" spans="1:6" ht="12">
      <c r="A398" s="170" t="s">
        <v>1209</v>
      </c>
      <c r="B398" s="177" t="s">
        <v>1210</v>
      </c>
      <c r="C398" s="211" t="s">
        <v>192</v>
      </c>
      <c r="D398" s="212">
        <v>5</v>
      </c>
      <c r="F398" s="362">
        <f t="shared" si="0"/>
        <v>0</v>
      </c>
    </row>
    <row r="399" spans="1:6" ht="13.5" customHeight="1">
      <c r="A399" s="170" t="s">
        <v>1211</v>
      </c>
      <c r="B399" s="177" t="s">
        <v>2173</v>
      </c>
      <c r="C399" s="211" t="s">
        <v>192</v>
      </c>
      <c r="D399" s="212">
        <v>1</v>
      </c>
      <c r="F399" s="362">
        <f t="shared" si="0"/>
        <v>0</v>
      </c>
    </row>
    <row r="400" spans="1:6" ht="12">
      <c r="A400" s="170" t="s">
        <v>1200</v>
      </c>
      <c r="B400" s="177" t="s">
        <v>1201</v>
      </c>
      <c r="C400" s="211" t="s">
        <v>192</v>
      </c>
      <c r="D400" s="212">
        <v>2</v>
      </c>
      <c r="F400" s="362">
        <f t="shared" si="0"/>
        <v>0</v>
      </c>
    </row>
    <row r="401" spans="1:6" ht="12">
      <c r="A401" s="170" t="s">
        <v>1202</v>
      </c>
      <c r="B401" s="177" t="s">
        <v>488</v>
      </c>
      <c r="C401" s="211" t="s">
        <v>192</v>
      </c>
      <c r="D401" s="212">
        <v>2</v>
      </c>
      <c r="F401" s="362">
        <f t="shared" si="0"/>
        <v>0</v>
      </c>
    </row>
    <row r="402" spans="1:4" ht="12">
      <c r="A402" s="170"/>
      <c r="B402" s="177"/>
      <c r="C402" s="178"/>
      <c r="D402" s="234"/>
    </row>
    <row r="403" spans="1:4" ht="30">
      <c r="A403" s="170" t="s">
        <v>216</v>
      </c>
      <c r="B403" s="177" t="s">
        <v>436</v>
      </c>
      <c r="C403" s="178"/>
      <c r="D403" s="234"/>
    </row>
    <row r="404" spans="1:6" ht="12">
      <c r="A404" s="170" t="s">
        <v>1419</v>
      </c>
      <c r="B404" s="177" t="s">
        <v>1175</v>
      </c>
      <c r="C404" s="211" t="s">
        <v>192</v>
      </c>
      <c r="D404" s="212">
        <v>1</v>
      </c>
      <c r="F404" s="362">
        <f aca="true" t="shared" si="1" ref="F404:F413">D404*E404</f>
        <v>0</v>
      </c>
    </row>
    <row r="405" spans="1:6" ht="12">
      <c r="A405" s="170" t="s">
        <v>1420</v>
      </c>
      <c r="B405" s="177" t="s">
        <v>1176</v>
      </c>
      <c r="C405" s="211" t="s">
        <v>192</v>
      </c>
      <c r="D405" s="212">
        <v>3</v>
      </c>
      <c r="F405" s="362">
        <f t="shared" si="1"/>
        <v>0</v>
      </c>
    </row>
    <row r="406" spans="1:6" ht="12">
      <c r="A406" s="170" t="s">
        <v>913</v>
      </c>
      <c r="B406" s="177" t="s">
        <v>1177</v>
      </c>
      <c r="C406" s="211" t="s">
        <v>192</v>
      </c>
      <c r="D406" s="212">
        <v>10</v>
      </c>
      <c r="F406" s="362">
        <f t="shared" si="1"/>
        <v>0</v>
      </c>
    </row>
    <row r="407" spans="1:6" ht="12">
      <c r="A407" s="170" t="s">
        <v>914</v>
      </c>
      <c r="B407" s="177" t="s">
        <v>1178</v>
      </c>
      <c r="C407" s="211" t="s">
        <v>192</v>
      </c>
      <c r="D407" s="212">
        <v>2</v>
      </c>
      <c r="F407" s="362">
        <f t="shared" si="1"/>
        <v>0</v>
      </c>
    </row>
    <row r="408" spans="1:6" ht="12">
      <c r="A408" s="170" t="s">
        <v>257</v>
      </c>
      <c r="B408" s="177" t="s">
        <v>1179</v>
      </c>
      <c r="C408" s="211" t="s">
        <v>192</v>
      </c>
      <c r="D408" s="212">
        <v>2</v>
      </c>
      <c r="F408" s="362">
        <f t="shared" si="1"/>
        <v>0</v>
      </c>
    </row>
    <row r="409" spans="1:6" ht="12">
      <c r="A409" s="170" t="s">
        <v>258</v>
      </c>
      <c r="B409" s="177" t="s">
        <v>1180</v>
      </c>
      <c r="C409" s="211" t="s">
        <v>192</v>
      </c>
      <c r="D409" s="212">
        <v>2</v>
      </c>
      <c r="F409" s="362">
        <f t="shared" si="1"/>
        <v>0</v>
      </c>
    </row>
    <row r="410" spans="1:6" ht="12">
      <c r="A410" s="170" t="s">
        <v>259</v>
      </c>
      <c r="B410" s="177" t="s">
        <v>1181</v>
      </c>
      <c r="C410" s="211" t="s">
        <v>192</v>
      </c>
      <c r="D410" s="212">
        <v>7</v>
      </c>
      <c r="F410" s="362">
        <f t="shared" si="1"/>
        <v>0</v>
      </c>
    </row>
    <row r="411" spans="1:6" ht="12">
      <c r="A411" s="170" t="s">
        <v>1182</v>
      </c>
      <c r="B411" s="177" t="s">
        <v>1183</v>
      </c>
      <c r="C411" s="211" t="s">
        <v>192</v>
      </c>
      <c r="D411" s="212">
        <v>1</v>
      </c>
      <c r="F411" s="362">
        <f t="shared" si="1"/>
        <v>0</v>
      </c>
    </row>
    <row r="412" spans="1:6" ht="12">
      <c r="A412" s="170" t="s">
        <v>1207</v>
      </c>
      <c r="B412" s="177" t="s">
        <v>1184</v>
      </c>
      <c r="C412" s="211" t="s">
        <v>192</v>
      </c>
      <c r="D412" s="212">
        <v>1</v>
      </c>
      <c r="F412" s="362">
        <f t="shared" si="1"/>
        <v>0</v>
      </c>
    </row>
    <row r="413" spans="1:6" ht="12">
      <c r="A413" s="170" t="s">
        <v>1209</v>
      </c>
      <c r="B413" s="177" t="s">
        <v>1199</v>
      </c>
      <c r="C413" s="211" t="s">
        <v>192</v>
      </c>
      <c r="D413" s="212">
        <v>2</v>
      </c>
      <c r="F413" s="362">
        <f t="shared" si="1"/>
        <v>0</v>
      </c>
    </row>
    <row r="414" spans="1:4" ht="12">
      <c r="A414" s="170"/>
      <c r="B414" s="177"/>
      <c r="C414" s="178"/>
      <c r="D414" s="234"/>
    </row>
    <row r="415" spans="1:4" ht="19.5">
      <c r="A415" s="170" t="s">
        <v>217</v>
      </c>
      <c r="B415" s="177" t="s">
        <v>437</v>
      </c>
      <c r="C415" s="178"/>
      <c r="D415" s="234"/>
    </row>
    <row r="416" spans="1:6" ht="12">
      <c r="A416" s="170" t="s">
        <v>1419</v>
      </c>
      <c r="B416" s="177" t="s">
        <v>1185</v>
      </c>
      <c r="C416" s="211" t="s">
        <v>1875</v>
      </c>
      <c r="D416" s="212">
        <v>1</v>
      </c>
      <c r="F416" s="362">
        <f aca="true" t="shared" si="2" ref="F416:F422">D416*E416</f>
        <v>0</v>
      </c>
    </row>
    <row r="417" spans="1:6" ht="12">
      <c r="A417" s="170" t="s">
        <v>1420</v>
      </c>
      <c r="B417" s="177" t="s">
        <v>1186</v>
      </c>
      <c r="C417" s="211" t="s">
        <v>1875</v>
      </c>
      <c r="D417" s="212">
        <v>1</v>
      </c>
      <c r="F417" s="362">
        <f t="shared" si="2"/>
        <v>0</v>
      </c>
    </row>
    <row r="418" spans="1:6" ht="12">
      <c r="A418" s="170" t="s">
        <v>913</v>
      </c>
      <c r="B418" s="177" t="s">
        <v>1187</v>
      </c>
      <c r="C418" s="211" t="s">
        <v>1875</v>
      </c>
      <c r="D418" s="212">
        <v>1</v>
      </c>
      <c r="F418" s="362">
        <f t="shared" si="2"/>
        <v>0</v>
      </c>
    </row>
    <row r="419" spans="1:6" ht="12">
      <c r="A419" s="170" t="s">
        <v>914</v>
      </c>
      <c r="B419" s="177" t="s">
        <v>1188</v>
      </c>
      <c r="C419" s="211" t="s">
        <v>1875</v>
      </c>
      <c r="D419" s="212">
        <v>1</v>
      </c>
      <c r="F419" s="362">
        <f t="shared" si="2"/>
        <v>0</v>
      </c>
    </row>
    <row r="420" spans="1:6" ht="12">
      <c r="A420" s="170" t="s">
        <v>257</v>
      </c>
      <c r="B420" s="177" t="s">
        <v>1189</v>
      </c>
      <c r="C420" s="211" t="s">
        <v>1875</v>
      </c>
      <c r="D420" s="212">
        <v>1</v>
      </c>
      <c r="F420" s="362">
        <f t="shared" si="2"/>
        <v>0</v>
      </c>
    </row>
    <row r="421" spans="1:6" ht="12">
      <c r="A421" s="170" t="s">
        <v>258</v>
      </c>
      <c r="B421" s="177" t="s">
        <v>1190</v>
      </c>
      <c r="C421" s="211" t="s">
        <v>1875</v>
      </c>
      <c r="D421" s="212">
        <v>1</v>
      </c>
      <c r="F421" s="362">
        <f t="shared" si="2"/>
        <v>0</v>
      </c>
    </row>
    <row r="422" spans="1:6" ht="12">
      <c r="A422" s="170" t="s">
        <v>259</v>
      </c>
      <c r="B422" s="177" t="s">
        <v>1191</v>
      </c>
      <c r="C422" s="211" t="s">
        <v>1875</v>
      </c>
      <c r="D422" s="212">
        <v>1</v>
      </c>
      <c r="F422" s="362">
        <f t="shared" si="2"/>
        <v>0</v>
      </c>
    </row>
    <row r="423" spans="1:4" ht="12">
      <c r="A423" s="170"/>
      <c r="B423" s="177"/>
      <c r="C423" s="178"/>
      <c r="D423" s="204"/>
    </row>
    <row r="424" spans="1:4" ht="12">
      <c r="A424" s="170" t="s">
        <v>218</v>
      </c>
      <c r="B424" s="177" t="s">
        <v>1086</v>
      </c>
      <c r="C424" s="178"/>
      <c r="D424" s="204"/>
    </row>
    <row r="425" spans="1:4" ht="12">
      <c r="A425" s="170"/>
      <c r="B425" s="177" t="s">
        <v>1193</v>
      </c>
      <c r="C425" s="178"/>
      <c r="D425" s="204"/>
    </row>
    <row r="426" spans="1:6" ht="12">
      <c r="A426" s="170" t="s">
        <v>1419</v>
      </c>
      <c r="B426" s="177" t="s">
        <v>1192</v>
      </c>
      <c r="C426" s="211" t="s">
        <v>621</v>
      </c>
      <c r="D426" s="178">
        <v>116</v>
      </c>
      <c r="F426" s="362">
        <f>D426*E426</f>
        <v>0</v>
      </c>
    </row>
    <row r="427" spans="1:4" ht="12">
      <c r="A427" s="170"/>
      <c r="B427" s="177"/>
      <c r="C427" s="178"/>
      <c r="D427" s="204"/>
    </row>
    <row r="428" spans="1:4" ht="12">
      <c r="A428" s="170" t="s">
        <v>221</v>
      </c>
      <c r="B428" s="177" t="s">
        <v>1194</v>
      </c>
      <c r="C428" s="178"/>
      <c r="D428" s="204"/>
    </row>
    <row r="429" spans="1:6" ht="12">
      <c r="A429" s="170"/>
      <c r="B429" s="177" t="s">
        <v>47</v>
      </c>
      <c r="C429" s="211" t="s">
        <v>621</v>
      </c>
      <c r="D429" s="178">
        <v>116</v>
      </c>
      <c r="F429" s="362">
        <f>D429*E429</f>
        <v>0</v>
      </c>
    </row>
    <row r="430" spans="1:4" ht="12">
      <c r="A430" s="170"/>
      <c r="B430" s="177"/>
      <c r="C430" s="178"/>
      <c r="D430" s="204"/>
    </row>
    <row r="431" spans="1:4" ht="19.5">
      <c r="A431" s="170" t="s">
        <v>219</v>
      </c>
      <c r="B431" s="177" t="s">
        <v>1195</v>
      </c>
      <c r="C431" s="178"/>
      <c r="D431" s="204"/>
    </row>
    <row r="432" spans="1:6" ht="12">
      <c r="A432" s="222"/>
      <c r="B432" s="177" t="s">
        <v>1196</v>
      </c>
      <c r="C432" s="211" t="s">
        <v>1875</v>
      </c>
      <c r="D432" s="212">
        <v>2</v>
      </c>
      <c r="F432" s="362">
        <f>D432*E432</f>
        <v>0</v>
      </c>
    </row>
    <row r="433" spans="1:4" ht="12">
      <c r="A433" s="170"/>
      <c r="B433" s="177"/>
      <c r="C433" s="178"/>
      <c r="D433" s="204"/>
    </row>
    <row r="434" spans="1:4" ht="12">
      <c r="A434" s="170" t="s">
        <v>220</v>
      </c>
      <c r="B434" s="177" t="s">
        <v>322</v>
      </c>
      <c r="C434" s="178"/>
      <c r="D434" s="204"/>
    </row>
    <row r="435" spans="1:6" ht="12">
      <c r="A435" s="170" t="s">
        <v>1419</v>
      </c>
      <c r="B435" s="177" t="s">
        <v>324</v>
      </c>
      <c r="C435" s="211" t="s">
        <v>621</v>
      </c>
      <c r="D435" s="178">
        <v>63</v>
      </c>
      <c r="F435" s="362">
        <f>D435*E435</f>
        <v>0</v>
      </c>
    </row>
    <row r="436" spans="1:6" ht="12">
      <c r="A436" s="170" t="s">
        <v>1420</v>
      </c>
      <c r="B436" s="177" t="s">
        <v>323</v>
      </c>
      <c r="C436" s="211" t="s">
        <v>621</v>
      </c>
      <c r="D436" s="178">
        <v>137</v>
      </c>
      <c r="F436" s="362">
        <f>D436*E436</f>
        <v>0</v>
      </c>
    </row>
    <row r="437" spans="1:6" ht="12">
      <c r="A437" s="170" t="s">
        <v>913</v>
      </c>
      <c r="B437" s="177" t="s">
        <v>1197</v>
      </c>
      <c r="C437" s="211" t="s">
        <v>557</v>
      </c>
      <c r="D437" s="212">
        <v>12</v>
      </c>
      <c r="F437" s="362">
        <f>D437*E437</f>
        <v>0</v>
      </c>
    </row>
    <row r="438" spans="1:6" ht="12">
      <c r="A438" s="170" t="s">
        <v>914</v>
      </c>
      <c r="B438" s="177" t="s">
        <v>1198</v>
      </c>
      <c r="C438" s="211" t="s">
        <v>557</v>
      </c>
      <c r="D438" s="212">
        <v>2</v>
      </c>
      <c r="F438" s="362">
        <f>D438*E438</f>
        <v>0</v>
      </c>
    </row>
    <row r="439" spans="1:6" ht="12">
      <c r="A439" s="170" t="s">
        <v>258</v>
      </c>
      <c r="B439" s="177" t="s">
        <v>1387</v>
      </c>
      <c r="C439" s="211" t="s">
        <v>557</v>
      </c>
      <c r="D439" s="212">
        <v>1</v>
      </c>
      <c r="F439" s="362">
        <f>D439*E439</f>
        <v>0</v>
      </c>
    </row>
    <row r="440" spans="1:4" ht="12">
      <c r="A440" s="170"/>
      <c r="B440" s="177"/>
      <c r="C440" s="178"/>
      <c r="D440" s="204"/>
    </row>
    <row r="441" spans="1:4" ht="12">
      <c r="A441" s="170" t="s">
        <v>223</v>
      </c>
      <c r="B441" s="177" t="s">
        <v>230</v>
      </c>
      <c r="C441" s="178"/>
      <c r="D441" s="204"/>
    </row>
    <row r="442" spans="1:6" ht="12">
      <c r="A442" s="222"/>
      <c r="B442" s="177" t="s">
        <v>162</v>
      </c>
      <c r="C442" s="211" t="s">
        <v>566</v>
      </c>
      <c r="D442" s="204"/>
      <c r="F442" s="362">
        <f>E442</f>
        <v>0</v>
      </c>
    </row>
    <row r="443" spans="1:4" ht="12">
      <c r="A443" s="170"/>
      <c r="B443" s="177"/>
      <c r="C443" s="178"/>
      <c r="D443" s="204"/>
    </row>
    <row r="444" spans="1:4" ht="12">
      <c r="A444" s="170" t="s">
        <v>595</v>
      </c>
      <c r="B444" s="177" t="s">
        <v>222</v>
      </c>
      <c r="C444" s="178"/>
      <c r="D444" s="204"/>
    </row>
    <row r="445" spans="1:4" ht="12">
      <c r="A445" s="170"/>
      <c r="B445" s="177" t="s">
        <v>50</v>
      </c>
      <c r="C445" s="178"/>
      <c r="D445" s="204"/>
    </row>
    <row r="446" spans="1:6" ht="12">
      <c r="A446" s="170" t="s">
        <v>1419</v>
      </c>
      <c r="B446" s="177" t="s">
        <v>330</v>
      </c>
      <c r="C446" s="211" t="s">
        <v>900</v>
      </c>
      <c r="D446" s="178">
        <v>300</v>
      </c>
      <c r="E446" s="114"/>
      <c r="F446" s="362">
        <f>D446*E446</f>
        <v>0</v>
      </c>
    </row>
    <row r="447" spans="1:6" ht="12">
      <c r="A447" s="170" t="s">
        <v>1420</v>
      </c>
      <c r="B447" s="177" t="s">
        <v>331</v>
      </c>
      <c r="C447" s="211" t="s">
        <v>622</v>
      </c>
      <c r="D447" s="212">
        <v>50</v>
      </c>
      <c r="E447" s="114"/>
      <c r="F447" s="362">
        <f>D447*E447</f>
        <v>0</v>
      </c>
    </row>
    <row r="448" spans="1:5" ht="12">
      <c r="A448" s="170"/>
      <c r="B448" s="177"/>
      <c r="C448" s="178"/>
      <c r="D448" s="204"/>
      <c r="E448" s="114"/>
    </row>
    <row r="449" spans="1:4" ht="12">
      <c r="A449" s="232" t="s">
        <v>596</v>
      </c>
      <c r="B449" s="177" t="s">
        <v>51</v>
      </c>
      <c r="C449" s="178"/>
      <c r="D449" s="204"/>
    </row>
    <row r="450" spans="1:6" ht="12">
      <c r="A450" s="170"/>
      <c r="B450" s="177" t="s">
        <v>231</v>
      </c>
      <c r="C450" s="211" t="s">
        <v>566</v>
      </c>
      <c r="D450" s="204"/>
      <c r="F450" s="362">
        <f>E450</f>
        <v>0</v>
      </c>
    </row>
    <row r="451" spans="1:4" ht="12">
      <c r="A451" s="170"/>
      <c r="B451" s="177"/>
      <c r="C451" s="178"/>
      <c r="D451" s="204"/>
    </row>
    <row r="452" spans="1:5" ht="12">
      <c r="A452" s="170" t="s">
        <v>597</v>
      </c>
      <c r="B452" s="233" t="s">
        <v>213</v>
      </c>
      <c r="C452" s="231"/>
      <c r="D452" s="179"/>
      <c r="E452" s="406"/>
    </row>
    <row r="453" spans="1:5" ht="12">
      <c r="A453" s="232"/>
      <c r="B453" s="233" t="s">
        <v>52</v>
      </c>
      <c r="C453" s="231"/>
      <c r="D453" s="179"/>
      <c r="E453" s="406"/>
    </row>
    <row r="454" spans="1:6" ht="12">
      <c r="A454" s="232"/>
      <c r="B454" s="233" t="s">
        <v>627</v>
      </c>
      <c r="C454" s="235" t="s">
        <v>566</v>
      </c>
      <c r="D454" s="179"/>
      <c r="F454" s="362">
        <f>E454</f>
        <v>0</v>
      </c>
    </row>
    <row r="455" spans="1:4" ht="12">
      <c r="A455" s="232"/>
      <c r="B455" s="233"/>
      <c r="C455" s="178"/>
      <c r="D455" s="179"/>
    </row>
    <row r="456" spans="1:4" ht="19.5">
      <c r="A456" s="170" t="s">
        <v>598</v>
      </c>
      <c r="B456" s="177" t="s">
        <v>439</v>
      </c>
      <c r="C456" s="178"/>
      <c r="D456" s="204"/>
    </row>
    <row r="457" spans="1:6" ht="12">
      <c r="A457" s="170"/>
      <c r="B457" s="177" t="s">
        <v>603</v>
      </c>
      <c r="C457" s="211" t="s">
        <v>566</v>
      </c>
      <c r="D457" s="204"/>
      <c r="F457" s="362">
        <f>E457</f>
        <v>0</v>
      </c>
    </row>
    <row r="458" spans="1:4" ht="12">
      <c r="A458" s="170"/>
      <c r="B458" s="177"/>
      <c r="C458" s="178"/>
      <c r="D458" s="204"/>
    </row>
    <row r="459" spans="1:6" ht="12">
      <c r="A459" s="170" t="s">
        <v>599</v>
      </c>
      <c r="B459" s="177" t="s">
        <v>705</v>
      </c>
      <c r="C459" s="211" t="s">
        <v>557</v>
      </c>
      <c r="D459" s="212">
        <v>30</v>
      </c>
      <c r="E459" s="114"/>
      <c r="F459" s="362">
        <f>D459*E459</f>
        <v>0</v>
      </c>
    </row>
    <row r="460" spans="1:4" ht="12">
      <c r="A460" s="170"/>
      <c r="B460" s="177"/>
      <c r="C460" s="178"/>
      <c r="D460" s="204"/>
    </row>
    <row r="461" spans="1:5" ht="19.5">
      <c r="A461" s="170" t="s">
        <v>600</v>
      </c>
      <c r="B461" s="177" t="s">
        <v>440</v>
      </c>
      <c r="C461" s="178"/>
      <c r="D461" s="204"/>
      <c r="E461" s="114"/>
    </row>
    <row r="462" spans="1:5" ht="12">
      <c r="A462" s="170"/>
      <c r="B462" s="177" t="s">
        <v>1174</v>
      </c>
      <c r="C462" s="178"/>
      <c r="D462" s="204"/>
      <c r="E462" s="114"/>
    </row>
    <row r="463" spans="1:6" ht="12">
      <c r="A463" s="170"/>
      <c r="B463" s="177" t="s">
        <v>163</v>
      </c>
      <c r="C463" s="211" t="s">
        <v>1876</v>
      </c>
      <c r="D463" s="178">
        <v>45</v>
      </c>
      <c r="E463" s="114"/>
      <c r="F463" s="362">
        <f>D463*E463</f>
        <v>0</v>
      </c>
    </row>
    <row r="464" spans="1:5" ht="12">
      <c r="A464" s="170"/>
      <c r="B464" s="177"/>
      <c r="C464" s="178"/>
      <c r="D464" s="204"/>
      <c r="E464" s="114"/>
    </row>
    <row r="465" spans="1:6" ht="19.5">
      <c r="A465" s="170" t="s">
        <v>601</v>
      </c>
      <c r="B465" s="177" t="s">
        <v>441</v>
      </c>
      <c r="C465" s="211" t="s">
        <v>622</v>
      </c>
      <c r="D465" s="212">
        <v>10</v>
      </c>
      <c r="E465" s="114"/>
      <c r="F465" s="362">
        <f>D465*E465</f>
        <v>0</v>
      </c>
    </row>
    <row r="466" spans="1:5" ht="12">
      <c r="A466" s="170"/>
      <c r="B466" s="177"/>
      <c r="C466" s="178"/>
      <c r="D466" s="234"/>
      <c r="E466" s="114"/>
    </row>
    <row r="467" spans="1:6" ht="19.5">
      <c r="A467" s="170" t="s">
        <v>602</v>
      </c>
      <c r="B467" s="177" t="s">
        <v>442</v>
      </c>
      <c r="C467" s="211" t="s">
        <v>622</v>
      </c>
      <c r="D467" s="212">
        <v>7</v>
      </c>
      <c r="E467" s="114"/>
      <c r="F467" s="362">
        <f>D467*E467</f>
        <v>0</v>
      </c>
    </row>
    <row r="468" spans="1:5" ht="12">
      <c r="A468" s="170"/>
      <c r="B468" s="177"/>
      <c r="C468" s="178"/>
      <c r="D468" s="234"/>
      <c r="E468" s="114"/>
    </row>
    <row r="469" spans="1:6" ht="19.5">
      <c r="A469" s="170" t="s">
        <v>604</v>
      </c>
      <c r="B469" s="177" t="s">
        <v>492</v>
      </c>
      <c r="C469" s="211" t="s">
        <v>622</v>
      </c>
      <c r="D469" s="212">
        <v>5</v>
      </c>
      <c r="E469" s="114"/>
      <c r="F469" s="362">
        <f>D469*E469</f>
        <v>0</v>
      </c>
    </row>
    <row r="470" spans="1:4" ht="12">
      <c r="A470" s="170"/>
      <c r="B470" s="177"/>
      <c r="C470" s="178"/>
      <c r="D470" s="234"/>
    </row>
    <row r="471" spans="1:6" ht="19.5">
      <c r="A471" s="170" t="s">
        <v>605</v>
      </c>
      <c r="B471" s="177" t="s">
        <v>491</v>
      </c>
      <c r="C471" s="211" t="s">
        <v>622</v>
      </c>
      <c r="D471" s="212">
        <v>5</v>
      </c>
      <c r="E471" s="114"/>
      <c r="F471" s="362">
        <f>D471*E471</f>
        <v>0</v>
      </c>
    </row>
    <row r="472" spans="1:5" ht="12">
      <c r="A472" s="170"/>
      <c r="B472" s="177"/>
      <c r="C472" s="178"/>
      <c r="D472" s="204"/>
      <c r="E472" s="114"/>
    </row>
    <row r="473" spans="1:5" ht="12">
      <c r="A473" s="170" t="s">
        <v>1088</v>
      </c>
      <c r="B473" s="177" t="s">
        <v>165</v>
      </c>
      <c r="C473" s="178"/>
      <c r="D473" s="204"/>
      <c r="E473" s="114"/>
    </row>
    <row r="474" spans="1:5" ht="12">
      <c r="A474" s="170"/>
      <c r="B474" s="177" t="s">
        <v>166</v>
      </c>
      <c r="C474" s="178"/>
      <c r="D474" s="204"/>
      <c r="E474" s="114"/>
    </row>
    <row r="475" spans="1:6" ht="12">
      <c r="A475" s="170"/>
      <c r="B475" s="177" t="s">
        <v>167</v>
      </c>
      <c r="C475" s="211" t="s">
        <v>1876</v>
      </c>
      <c r="D475" s="178">
        <v>55</v>
      </c>
      <c r="E475" s="114"/>
      <c r="F475" s="362">
        <f>D475*E475</f>
        <v>0</v>
      </c>
    </row>
    <row r="476" spans="1:4" ht="12">
      <c r="A476" s="170"/>
      <c r="B476" s="177"/>
      <c r="C476" s="178"/>
      <c r="D476" s="204"/>
    </row>
    <row r="477" spans="1:6" ht="19.5">
      <c r="A477" s="170" t="s">
        <v>1089</v>
      </c>
      <c r="B477" s="177" t="s">
        <v>438</v>
      </c>
      <c r="C477" s="211" t="s">
        <v>1876</v>
      </c>
      <c r="D477" s="178">
        <v>28</v>
      </c>
      <c r="E477" s="114"/>
      <c r="F477" s="362">
        <f>D477*E477</f>
        <v>0</v>
      </c>
    </row>
    <row r="478" spans="1:6" ht="12">
      <c r="A478" s="170"/>
      <c r="B478" s="177"/>
      <c r="C478" s="222"/>
      <c r="D478" s="222"/>
      <c r="E478" s="366"/>
      <c r="F478" s="447"/>
    </row>
    <row r="479" spans="1:5" ht="12">
      <c r="A479" s="170"/>
      <c r="B479" s="177"/>
      <c r="C479" s="178"/>
      <c r="D479" s="204"/>
      <c r="E479" s="114"/>
    </row>
    <row r="480" spans="1:10" s="430" customFormat="1" ht="12" customHeight="1">
      <c r="A480" s="170" t="s">
        <v>899</v>
      </c>
      <c r="B480" s="177" t="s">
        <v>490</v>
      </c>
      <c r="C480" s="211" t="s">
        <v>592</v>
      </c>
      <c r="D480" s="178">
        <v>1150</v>
      </c>
      <c r="E480" s="114"/>
      <c r="F480" s="362">
        <f>D480*E480</f>
        <v>0</v>
      </c>
      <c r="G480" s="446"/>
      <c r="H480" s="429"/>
      <c r="I480" s="363"/>
      <c r="J480" s="363"/>
    </row>
    <row r="481" spans="1:4" ht="12">
      <c r="A481" s="170"/>
      <c r="B481" s="177"/>
      <c r="C481" s="178"/>
      <c r="D481" s="204"/>
    </row>
    <row r="482" spans="1:10" s="430" customFormat="1" ht="12" customHeight="1">
      <c r="A482" s="170" t="s">
        <v>562</v>
      </c>
      <c r="B482" s="177" t="s">
        <v>1</v>
      </c>
      <c r="C482" s="236" t="s">
        <v>622</v>
      </c>
      <c r="D482" s="212">
        <v>32</v>
      </c>
      <c r="E482" s="114"/>
      <c r="F482" s="362">
        <f>D482*E482</f>
        <v>0</v>
      </c>
      <c r="G482" s="446"/>
      <c r="H482" s="429"/>
      <c r="I482" s="363"/>
      <c r="J482" s="363"/>
    </row>
    <row r="483" spans="1:10" s="430" customFormat="1" ht="12" customHeight="1">
      <c r="A483" s="170"/>
      <c r="B483" s="228"/>
      <c r="C483" s="237"/>
      <c r="D483" s="204"/>
      <c r="E483" s="363"/>
      <c r="F483" s="448"/>
      <c r="G483" s="446"/>
      <c r="H483" s="429"/>
      <c r="I483" s="363"/>
      <c r="J483" s="363"/>
    </row>
    <row r="484" spans="1:10" s="453" customFormat="1" ht="30.75" customHeight="1">
      <c r="A484" s="170" t="s">
        <v>563</v>
      </c>
      <c r="B484" s="177" t="s">
        <v>135</v>
      </c>
      <c r="C484" s="238"/>
      <c r="D484" s="239"/>
      <c r="E484" s="450"/>
      <c r="F484" s="362"/>
      <c r="G484" s="451"/>
      <c r="H484" s="364"/>
      <c r="I484" s="452"/>
      <c r="J484" s="452"/>
    </row>
    <row r="485" spans="1:10" s="453" customFormat="1" ht="19.5">
      <c r="A485" s="170" t="s">
        <v>123</v>
      </c>
      <c r="B485" s="177" t="s">
        <v>2</v>
      </c>
      <c r="C485" s="211" t="s">
        <v>193</v>
      </c>
      <c r="D485" s="238">
        <v>8</v>
      </c>
      <c r="E485" s="449"/>
      <c r="F485" s="362">
        <f>D485*E485</f>
        <v>0</v>
      </c>
      <c r="G485" s="451"/>
      <c r="H485" s="364"/>
      <c r="I485" s="452"/>
      <c r="J485" s="452"/>
    </row>
    <row r="486" spans="1:10" s="453" customFormat="1" ht="19.5">
      <c r="A486" s="170" t="s">
        <v>125</v>
      </c>
      <c r="B486" s="177" t="s">
        <v>133</v>
      </c>
      <c r="C486" s="211" t="s">
        <v>193</v>
      </c>
      <c r="D486" s="238">
        <v>12.5</v>
      </c>
      <c r="E486" s="449"/>
      <c r="F486" s="362">
        <f>D486*E486</f>
        <v>0</v>
      </c>
      <c r="G486" s="451"/>
      <c r="H486" s="364"/>
      <c r="I486" s="452"/>
      <c r="J486" s="452"/>
    </row>
    <row r="487" spans="1:10" s="453" customFormat="1" ht="19.5">
      <c r="A487" s="170" t="s">
        <v>134</v>
      </c>
      <c r="B487" s="177" t="s">
        <v>136</v>
      </c>
      <c r="C487" s="211" t="s">
        <v>193</v>
      </c>
      <c r="D487" s="238">
        <v>69.7</v>
      </c>
      <c r="E487" s="449"/>
      <c r="F487" s="362">
        <f>D487*E487</f>
        <v>0</v>
      </c>
      <c r="G487" s="451"/>
      <c r="H487" s="364"/>
      <c r="I487" s="452"/>
      <c r="J487" s="452"/>
    </row>
    <row r="488" spans="1:5" ht="12">
      <c r="A488" s="170"/>
      <c r="B488" s="177"/>
      <c r="C488" s="178"/>
      <c r="D488" s="204"/>
      <c r="E488" s="114"/>
    </row>
    <row r="489" spans="1:10" s="435" customFormat="1" ht="12">
      <c r="A489" s="170" t="s">
        <v>564</v>
      </c>
      <c r="B489" s="177" t="s">
        <v>1147</v>
      </c>
      <c r="C489" s="211" t="s">
        <v>1876</v>
      </c>
      <c r="D489" s="178">
        <v>840</v>
      </c>
      <c r="E489" s="114"/>
      <c r="F489" s="362">
        <f>D489*E489</f>
        <v>0</v>
      </c>
      <c r="G489" s="439"/>
      <c r="H489" s="433"/>
      <c r="I489" s="434"/>
      <c r="J489" s="434"/>
    </row>
    <row r="490" spans="1:10" s="435" customFormat="1" ht="12">
      <c r="A490" s="171"/>
      <c r="B490" s="177"/>
      <c r="C490" s="178"/>
      <c r="D490" s="204"/>
      <c r="E490" s="114"/>
      <c r="F490" s="362"/>
      <c r="G490" s="439"/>
      <c r="H490" s="433"/>
      <c r="I490" s="434"/>
      <c r="J490" s="434"/>
    </row>
    <row r="491" spans="1:10" s="435" customFormat="1" ht="12">
      <c r="A491" s="170" t="s">
        <v>567</v>
      </c>
      <c r="B491" s="177" t="s">
        <v>1148</v>
      </c>
      <c r="C491" s="211" t="s">
        <v>1149</v>
      </c>
      <c r="D491" s="212">
        <v>300</v>
      </c>
      <c r="E491" s="361"/>
      <c r="F491" s="362">
        <f>D491*E491</f>
        <v>0</v>
      </c>
      <c r="G491" s="439"/>
      <c r="H491" s="433"/>
      <c r="I491" s="434"/>
      <c r="J491" s="434"/>
    </row>
    <row r="492" spans="1:10" s="435" customFormat="1" ht="12">
      <c r="A492" s="171"/>
      <c r="B492" s="177"/>
      <c r="C492" s="226"/>
      <c r="D492" s="227"/>
      <c r="E492" s="434"/>
      <c r="F492" s="444"/>
      <c r="G492" s="439"/>
      <c r="H492" s="433"/>
      <c r="I492" s="434"/>
      <c r="J492" s="434"/>
    </row>
    <row r="493" spans="1:6" ht="19.5">
      <c r="A493" s="170" t="s">
        <v>568</v>
      </c>
      <c r="B493" s="177" t="s">
        <v>423</v>
      </c>
      <c r="C493" s="211" t="s">
        <v>900</v>
      </c>
      <c r="D493" s="178">
        <v>34</v>
      </c>
      <c r="F493" s="362">
        <f>D493*E493</f>
        <v>0</v>
      </c>
    </row>
    <row r="494" spans="1:5" ht="12">
      <c r="A494" s="222"/>
      <c r="B494" s="177"/>
      <c r="C494" s="178"/>
      <c r="D494" s="204"/>
      <c r="E494" s="114"/>
    </row>
    <row r="495" spans="1:6" ht="19.5">
      <c r="A495" s="170" t="s">
        <v>40</v>
      </c>
      <c r="B495" s="177" t="s">
        <v>1150</v>
      </c>
      <c r="C495" s="211" t="s">
        <v>2026</v>
      </c>
      <c r="D495" s="240">
        <v>0.1</v>
      </c>
      <c r="E495" s="454">
        <f>SUM(F318:F493)</f>
        <v>0</v>
      </c>
      <c r="F495" s="362">
        <f>D495*E495</f>
        <v>0</v>
      </c>
    </row>
    <row r="496" spans="1:6" ht="12">
      <c r="A496" s="215"/>
      <c r="B496" s="216"/>
      <c r="C496" s="217"/>
      <c r="D496" s="218"/>
      <c r="E496" s="421"/>
      <c r="F496" s="423"/>
    </row>
    <row r="497" spans="1:4" ht="12">
      <c r="A497" s="170"/>
      <c r="B497" s="177"/>
      <c r="C497" s="178"/>
      <c r="D497" s="204"/>
    </row>
    <row r="498" spans="1:10" s="397" customFormat="1" ht="12.75" customHeight="1">
      <c r="A498" s="185" t="s">
        <v>537</v>
      </c>
      <c r="B498" s="186" t="s">
        <v>689</v>
      </c>
      <c r="C498" s="191"/>
      <c r="D498" s="192"/>
      <c r="E498" s="390"/>
      <c r="F498" s="391">
        <f>SUM(F317:F496)</f>
        <v>0</v>
      </c>
      <c r="G498" s="395"/>
      <c r="H498" s="396"/>
      <c r="I498" s="395"/>
      <c r="J498" s="395"/>
    </row>
    <row r="499" spans="1:4" ht="12.75" customHeight="1">
      <c r="A499" s="170"/>
      <c r="B499" s="177"/>
      <c r="C499" s="178"/>
      <c r="D499" s="204"/>
    </row>
    <row r="500" spans="1:4" ht="12.75" customHeight="1">
      <c r="A500" s="170"/>
      <c r="B500" s="173" t="s">
        <v>606</v>
      </c>
      <c r="C500" s="178"/>
      <c r="D500" s="204"/>
    </row>
    <row r="501" spans="1:4" ht="12.75" customHeight="1">
      <c r="A501" s="170"/>
      <c r="B501" s="177"/>
      <c r="C501" s="178"/>
      <c r="D501" s="204"/>
    </row>
    <row r="502" spans="1:4" ht="12">
      <c r="A502" s="170"/>
      <c r="B502" s="173" t="s">
        <v>3</v>
      </c>
      <c r="C502" s="178"/>
      <c r="D502" s="204"/>
    </row>
    <row r="503" spans="1:4" ht="12">
      <c r="A503" s="170"/>
      <c r="B503" s="173" t="s">
        <v>1163</v>
      </c>
      <c r="C503" s="178"/>
      <c r="D503" s="204"/>
    </row>
    <row r="504" spans="1:4" ht="12">
      <c r="A504" s="170"/>
      <c r="B504" s="177"/>
      <c r="C504" s="178"/>
      <c r="D504" s="204"/>
    </row>
    <row r="505" spans="1:6" ht="12">
      <c r="A505" s="127"/>
      <c r="B505" s="173" t="s">
        <v>48</v>
      </c>
      <c r="C505" s="174"/>
      <c r="D505" s="175"/>
      <c r="E505" s="372"/>
      <c r="F505" s="368"/>
    </row>
    <row r="506" spans="1:6" ht="12">
      <c r="A506" s="127"/>
      <c r="B506" s="173" t="s">
        <v>623</v>
      </c>
      <c r="C506" s="174"/>
      <c r="D506" s="175"/>
      <c r="E506" s="372"/>
      <c r="F506" s="368"/>
    </row>
    <row r="507" spans="1:6" ht="12">
      <c r="A507" s="127"/>
      <c r="B507" s="173"/>
      <c r="C507" s="174"/>
      <c r="D507" s="175"/>
      <c r="E507" s="372"/>
      <c r="F507" s="368"/>
    </row>
    <row r="508" spans="1:10" s="453" customFormat="1" ht="12">
      <c r="A508" s="127"/>
      <c r="B508" s="173"/>
      <c r="C508" s="241"/>
      <c r="D508" s="242"/>
      <c r="E508" s="455"/>
      <c r="F508" s="368"/>
      <c r="G508" s="451"/>
      <c r="H508" s="364"/>
      <c r="I508" s="452"/>
      <c r="J508" s="452"/>
    </row>
    <row r="509" spans="1:6" ht="12.75">
      <c r="A509" s="243" t="s">
        <v>539</v>
      </c>
      <c r="B509" s="244" t="s">
        <v>684</v>
      </c>
      <c r="C509" s="245"/>
      <c r="D509" s="246"/>
      <c r="E509" s="456"/>
      <c r="F509" s="457"/>
    </row>
    <row r="510" spans="1:5" ht="12">
      <c r="A510" s="170"/>
      <c r="B510" s="177"/>
      <c r="C510" s="247"/>
      <c r="D510" s="248"/>
      <c r="E510" s="450"/>
    </row>
    <row r="511" spans="1:6" ht="19.5">
      <c r="A511" s="170" t="s">
        <v>1408</v>
      </c>
      <c r="B511" s="177" t="s">
        <v>443</v>
      </c>
      <c r="C511" s="211" t="s">
        <v>620</v>
      </c>
      <c r="D511" s="238">
        <v>1388</v>
      </c>
      <c r="E511" s="450"/>
      <c r="F511" s="362">
        <f>D511*E511</f>
        <v>0</v>
      </c>
    </row>
    <row r="512" spans="1:5" ht="12">
      <c r="A512" s="170"/>
      <c r="B512" s="177"/>
      <c r="C512" s="249"/>
      <c r="D512" s="239"/>
      <c r="E512" s="449"/>
    </row>
    <row r="513" spans="1:6" ht="12">
      <c r="A513" s="170" t="s">
        <v>1409</v>
      </c>
      <c r="B513" s="177" t="s">
        <v>1146</v>
      </c>
      <c r="C513" s="211" t="s">
        <v>620</v>
      </c>
      <c r="D513" s="238">
        <v>840</v>
      </c>
      <c r="E513" s="449"/>
      <c r="F513" s="362">
        <f>D513*E513</f>
        <v>0</v>
      </c>
    </row>
    <row r="514" spans="1:6" ht="12">
      <c r="A514" s="215"/>
      <c r="B514" s="216"/>
      <c r="C514" s="217"/>
      <c r="D514" s="218"/>
      <c r="E514" s="422"/>
      <c r="F514" s="423"/>
    </row>
    <row r="515" spans="1:4" ht="12">
      <c r="A515" s="170"/>
      <c r="B515" s="177"/>
      <c r="C515" s="178"/>
      <c r="D515" s="204"/>
    </row>
    <row r="516" spans="1:10" s="459" customFormat="1" ht="18" customHeight="1">
      <c r="A516" s="250" t="s">
        <v>539</v>
      </c>
      <c r="B516" s="251" t="s">
        <v>404</v>
      </c>
      <c r="C516" s="252"/>
      <c r="D516" s="253"/>
      <c r="E516" s="458"/>
      <c r="F516" s="391">
        <f>SUM(F511:F515)</f>
        <v>0</v>
      </c>
      <c r="H516" s="396"/>
      <c r="I516" s="395"/>
      <c r="J516" s="395"/>
    </row>
    <row r="517" spans="1:5" ht="12">
      <c r="A517" s="170"/>
      <c r="B517" s="177"/>
      <c r="C517" s="247"/>
      <c r="D517" s="248"/>
      <c r="E517" s="450"/>
    </row>
    <row r="518" spans="1:6" ht="12">
      <c r="A518" s="254"/>
      <c r="B518" s="255" t="s">
        <v>606</v>
      </c>
      <c r="C518" s="245"/>
      <c r="D518" s="246"/>
      <c r="E518" s="456"/>
      <c r="F518" s="368"/>
    </row>
    <row r="519" spans="1:6" ht="12">
      <c r="A519" s="170"/>
      <c r="B519" s="255"/>
      <c r="C519" s="245"/>
      <c r="D519" s="246"/>
      <c r="E519" s="456"/>
      <c r="F519" s="368"/>
    </row>
    <row r="520" spans="1:6" ht="12">
      <c r="A520" s="254"/>
      <c r="B520" s="255" t="s">
        <v>686</v>
      </c>
      <c r="C520" s="256"/>
      <c r="D520" s="246"/>
      <c r="E520" s="460"/>
      <c r="F520" s="368"/>
    </row>
    <row r="521" spans="1:6" ht="12.75">
      <c r="A521" s="254"/>
      <c r="B521" s="244"/>
      <c r="C521" s="257"/>
      <c r="D521" s="258"/>
      <c r="E521" s="461"/>
      <c r="F521" s="462"/>
    </row>
    <row r="522" spans="1:6" ht="12.75">
      <c r="A522" s="254" t="s">
        <v>685</v>
      </c>
      <c r="B522" s="255" t="s">
        <v>687</v>
      </c>
      <c r="C522" s="257"/>
      <c r="D522" s="258"/>
      <c r="E522" s="461"/>
      <c r="F522" s="462"/>
    </row>
    <row r="523" spans="1:6" ht="12.75">
      <c r="A523" s="254"/>
      <c r="B523" s="255" t="s">
        <v>688</v>
      </c>
      <c r="C523" s="257"/>
      <c r="D523" s="258"/>
      <c r="E523" s="461"/>
      <c r="F523" s="462"/>
    </row>
    <row r="524" spans="1:6" ht="12.75">
      <c r="A524" s="254" t="s">
        <v>685</v>
      </c>
      <c r="B524" s="259"/>
      <c r="C524" s="260"/>
      <c r="D524" s="261"/>
      <c r="E524" s="463"/>
      <c r="F524" s="464"/>
    </row>
    <row r="525" spans="1:6" ht="12.75">
      <c r="A525" s="254"/>
      <c r="B525" s="259"/>
      <c r="C525" s="260"/>
      <c r="D525" s="261"/>
      <c r="E525" s="463"/>
      <c r="F525" s="464"/>
    </row>
    <row r="526" spans="1:4" ht="12">
      <c r="A526" s="262"/>
      <c r="B526" s="263" t="s">
        <v>1417</v>
      </c>
      <c r="C526" s="178"/>
      <c r="D526" s="204"/>
    </row>
    <row r="527" spans="1:4" ht="12">
      <c r="A527" s="262"/>
      <c r="B527" s="263" t="s">
        <v>593</v>
      </c>
      <c r="C527" s="178"/>
      <c r="D527" s="204"/>
    </row>
    <row r="528" spans="1:4" ht="12">
      <c r="A528" s="170"/>
      <c r="B528" s="264"/>
      <c r="C528" s="178"/>
      <c r="D528" s="204"/>
    </row>
    <row r="529" spans="1:10" s="471" customFormat="1" ht="15">
      <c r="A529" s="265" t="s">
        <v>1857</v>
      </c>
      <c r="B529" s="266" t="s">
        <v>541</v>
      </c>
      <c r="C529" s="267"/>
      <c r="D529" s="268"/>
      <c r="E529" s="467"/>
      <c r="F529" s="468"/>
      <c r="G529" s="469"/>
      <c r="H529" s="470"/>
      <c r="I529" s="469"/>
      <c r="J529" s="469"/>
    </row>
    <row r="530" spans="1:4" ht="12">
      <c r="A530" s="170"/>
      <c r="B530" s="264"/>
      <c r="C530" s="178"/>
      <c r="D530" s="204"/>
    </row>
    <row r="531" spans="1:10" s="383" customFormat="1" ht="13.5">
      <c r="A531" s="181" t="s">
        <v>532</v>
      </c>
      <c r="B531" s="269" t="s">
        <v>53</v>
      </c>
      <c r="C531" s="270"/>
      <c r="D531" s="271"/>
      <c r="E531" s="472"/>
      <c r="F531" s="473"/>
      <c r="G531" s="381"/>
      <c r="H531" s="382"/>
      <c r="I531" s="381"/>
      <c r="J531" s="381"/>
    </row>
    <row r="532" spans="1:4" ht="12">
      <c r="A532" s="170"/>
      <c r="B532" s="264"/>
      <c r="C532" s="178"/>
      <c r="D532" s="204"/>
    </row>
    <row r="533" spans="1:4" ht="12">
      <c r="A533" s="170" t="s">
        <v>1408</v>
      </c>
      <c r="B533" s="264" t="s">
        <v>1123</v>
      </c>
      <c r="C533" s="178"/>
      <c r="D533" s="204"/>
    </row>
    <row r="534" spans="1:4" ht="12">
      <c r="A534" s="170"/>
      <c r="B534" s="264"/>
      <c r="C534" s="178"/>
      <c r="D534" s="204"/>
    </row>
    <row r="535" spans="1:6" ht="49.5">
      <c r="A535" s="170" t="s">
        <v>826</v>
      </c>
      <c r="B535" s="264" t="s">
        <v>158</v>
      </c>
      <c r="C535" s="223"/>
      <c r="D535" s="272"/>
      <c r="E535" s="365"/>
      <c r="F535" s="437"/>
    </row>
    <row r="536" spans="1:5" ht="13.5">
      <c r="A536" s="273" t="s">
        <v>685</v>
      </c>
      <c r="B536" s="274" t="s">
        <v>832</v>
      </c>
      <c r="C536" s="211"/>
      <c r="D536" s="178"/>
      <c r="E536" s="474"/>
    </row>
    <row r="537" spans="1:6" ht="69.75">
      <c r="A537" s="275" t="s">
        <v>685</v>
      </c>
      <c r="B537" s="233" t="s">
        <v>833</v>
      </c>
      <c r="C537" s="211" t="s">
        <v>1876</v>
      </c>
      <c r="D537" s="178">
        <v>1335</v>
      </c>
      <c r="F537" s="362">
        <f>D537*E537</f>
        <v>0</v>
      </c>
    </row>
    <row r="538" spans="1:5" ht="12">
      <c r="A538" s="170"/>
      <c r="B538" s="276"/>
      <c r="C538" s="211"/>
      <c r="D538" s="178"/>
      <c r="E538" s="474"/>
    </row>
    <row r="539" spans="1:6" ht="29.25" customHeight="1">
      <c r="A539" s="170" t="s">
        <v>827</v>
      </c>
      <c r="B539" s="264" t="s">
        <v>830</v>
      </c>
      <c r="C539" s="277" t="s">
        <v>558</v>
      </c>
      <c r="D539" s="178">
        <f>189-75</f>
        <v>114</v>
      </c>
      <c r="F539" s="362">
        <f>D539*E539</f>
        <v>0</v>
      </c>
    </row>
    <row r="540" spans="1:6" ht="36.75" customHeight="1">
      <c r="A540" s="170" t="s">
        <v>828</v>
      </c>
      <c r="B540" s="264" t="s">
        <v>835</v>
      </c>
      <c r="C540" s="277" t="s">
        <v>558</v>
      </c>
      <c r="D540" s="178">
        <v>11</v>
      </c>
      <c r="F540" s="362">
        <f>D540*E540</f>
        <v>0</v>
      </c>
    </row>
    <row r="541" spans="1:6" ht="18.75" customHeight="1">
      <c r="A541" s="170" t="s">
        <v>829</v>
      </c>
      <c r="B541" s="274" t="s">
        <v>836</v>
      </c>
      <c r="C541" s="278" t="s">
        <v>622</v>
      </c>
      <c r="D541" s="279">
        <v>6</v>
      </c>
      <c r="F541" s="362">
        <f>D541*E541</f>
        <v>0</v>
      </c>
    </row>
    <row r="542" spans="1:6" ht="26.25" customHeight="1">
      <c r="A542" s="170" t="s">
        <v>831</v>
      </c>
      <c r="B542" s="274" t="s">
        <v>837</v>
      </c>
      <c r="C542" s="278" t="s">
        <v>622</v>
      </c>
      <c r="D542" s="279">
        <v>3</v>
      </c>
      <c r="F542" s="362">
        <f>D542*E542</f>
        <v>0</v>
      </c>
    </row>
    <row r="543" spans="1:10" s="376" customFormat="1" ht="29.25" customHeight="1">
      <c r="A543" s="170" t="s">
        <v>838</v>
      </c>
      <c r="B543" s="264" t="s">
        <v>834</v>
      </c>
      <c r="C543" s="277" t="s">
        <v>558</v>
      </c>
      <c r="D543" s="178">
        <v>126</v>
      </c>
      <c r="E543" s="361"/>
      <c r="F543" s="362">
        <f>D543*E543</f>
        <v>0</v>
      </c>
      <c r="G543" s="369"/>
      <c r="H543" s="374"/>
      <c r="I543" s="375"/>
      <c r="J543" s="375"/>
    </row>
    <row r="544" spans="1:4" ht="12">
      <c r="A544" s="170"/>
      <c r="B544" s="177"/>
      <c r="C544" s="178"/>
      <c r="D544" s="204"/>
    </row>
    <row r="545" spans="1:6" ht="49.5">
      <c r="A545" s="170" t="s">
        <v>1409</v>
      </c>
      <c r="B545" s="177" t="s">
        <v>819</v>
      </c>
      <c r="C545" s="277" t="s">
        <v>621</v>
      </c>
      <c r="D545" s="178">
        <v>98</v>
      </c>
      <c r="F545" s="362">
        <f>D545*E545</f>
        <v>0</v>
      </c>
    </row>
    <row r="546" spans="1:4" ht="12">
      <c r="A546" s="170"/>
      <c r="B546" s="177"/>
      <c r="C546" s="178"/>
      <c r="D546" s="204"/>
    </row>
    <row r="547" spans="1:6" ht="30">
      <c r="A547" s="170" t="s">
        <v>1410</v>
      </c>
      <c r="B547" s="264" t="s">
        <v>820</v>
      </c>
      <c r="C547" s="277" t="s">
        <v>558</v>
      </c>
      <c r="D547" s="178">
        <f>189-75</f>
        <v>114</v>
      </c>
      <c r="F547" s="362">
        <f>D547*E547</f>
        <v>0</v>
      </c>
    </row>
    <row r="548" spans="1:4" ht="12">
      <c r="A548" s="170"/>
      <c r="B548" s="264"/>
      <c r="C548" s="178"/>
      <c r="D548" s="204"/>
    </row>
    <row r="549" spans="1:6" ht="30">
      <c r="A549" s="170" t="s">
        <v>1411</v>
      </c>
      <c r="B549" s="264" t="s">
        <v>821</v>
      </c>
      <c r="C549" s="277" t="s">
        <v>558</v>
      </c>
      <c r="D549" s="178">
        <v>132</v>
      </c>
      <c r="F549" s="362">
        <f>D549*E549</f>
        <v>0</v>
      </c>
    </row>
    <row r="550" spans="1:4" ht="12">
      <c r="A550" s="170"/>
      <c r="B550" s="264"/>
      <c r="C550" s="178"/>
      <c r="D550" s="204"/>
    </row>
    <row r="551" spans="1:6" ht="30">
      <c r="A551" s="170" t="s">
        <v>1412</v>
      </c>
      <c r="B551" s="264" t="s">
        <v>822</v>
      </c>
      <c r="C551" s="277" t="s">
        <v>558</v>
      </c>
      <c r="D551" s="178">
        <v>78</v>
      </c>
      <c r="F551" s="362">
        <f>D551*E551</f>
        <v>0</v>
      </c>
    </row>
    <row r="552" spans="1:4" ht="12">
      <c r="A552" s="170"/>
      <c r="B552" s="264"/>
      <c r="C552" s="178"/>
      <c r="D552" s="204"/>
    </row>
    <row r="553" spans="1:6" ht="39.75">
      <c r="A553" s="170" t="s">
        <v>1413</v>
      </c>
      <c r="B553" s="264" t="s">
        <v>823</v>
      </c>
      <c r="C553" s="277" t="s">
        <v>558</v>
      </c>
      <c r="D553" s="178">
        <v>110</v>
      </c>
      <c r="F553" s="362">
        <f>D553*E553</f>
        <v>0</v>
      </c>
    </row>
    <row r="554" spans="1:4" ht="12">
      <c r="A554" s="170"/>
      <c r="B554" s="264"/>
      <c r="C554" s="178"/>
      <c r="D554" s="204"/>
    </row>
    <row r="555" spans="1:10" s="376" customFormat="1" ht="54" customHeight="1">
      <c r="A555" s="170" t="s">
        <v>1414</v>
      </c>
      <c r="B555" s="264" t="s">
        <v>824</v>
      </c>
      <c r="C555" s="277" t="s">
        <v>558</v>
      </c>
      <c r="D555" s="178">
        <v>28</v>
      </c>
      <c r="E555" s="361"/>
      <c r="F555" s="362">
        <f>D555*E555</f>
        <v>0</v>
      </c>
      <c r="G555" s="369"/>
      <c r="H555" s="374"/>
      <c r="I555" s="375"/>
      <c r="J555" s="375"/>
    </row>
    <row r="556" spans="1:10" s="376" customFormat="1" ht="12.75">
      <c r="A556" s="280"/>
      <c r="B556" s="264"/>
      <c r="C556" s="277"/>
      <c r="D556" s="178"/>
      <c r="E556" s="361"/>
      <c r="F556" s="362"/>
      <c r="G556" s="369"/>
      <c r="H556" s="374"/>
      <c r="I556" s="375"/>
      <c r="J556" s="375"/>
    </row>
    <row r="557" spans="1:10" s="376" customFormat="1" ht="39.75">
      <c r="A557" s="170" t="s">
        <v>1415</v>
      </c>
      <c r="B557" s="264" t="s">
        <v>825</v>
      </c>
      <c r="C557" s="277" t="s">
        <v>1876</v>
      </c>
      <c r="D557" s="178">
        <v>21</v>
      </c>
      <c r="E557" s="361"/>
      <c r="F557" s="362">
        <f>D557*E557</f>
        <v>0</v>
      </c>
      <c r="G557" s="369"/>
      <c r="H557" s="374"/>
      <c r="I557" s="375"/>
      <c r="J557" s="375"/>
    </row>
    <row r="558" spans="1:6" ht="6" customHeight="1">
      <c r="A558" s="215"/>
      <c r="B558" s="281"/>
      <c r="C558" s="217"/>
      <c r="D558" s="218"/>
      <c r="E558" s="422"/>
      <c r="F558" s="423"/>
    </row>
    <row r="559" spans="1:4" ht="6" customHeight="1">
      <c r="A559" s="170"/>
      <c r="B559" s="264"/>
      <c r="C559" s="178"/>
      <c r="D559" s="204"/>
    </row>
    <row r="560" spans="1:10" s="459" customFormat="1" ht="18" customHeight="1">
      <c r="A560" s="250" t="s">
        <v>532</v>
      </c>
      <c r="B560" s="282" t="s">
        <v>403</v>
      </c>
      <c r="C560" s="191"/>
      <c r="D560" s="192"/>
      <c r="E560" s="390"/>
      <c r="F560" s="391">
        <f>SUM(F537:F557)</f>
        <v>0</v>
      </c>
      <c r="H560" s="396"/>
      <c r="I560" s="395"/>
      <c r="J560" s="395"/>
    </row>
    <row r="561" spans="1:10" s="376" customFormat="1" ht="12.75">
      <c r="A561" s="170"/>
      <c r="B561" s="264"/>
      <c r="C561" s="178"/>
      <c r="D561" s="204"/>
      <c r="E561" s="361"/>
      <c r="F561" s="362"/>
      <c r="G561" s="369"/>
      <c r="H561" s="374"/>
      <c r="I561" s="375"/>
      <c r="J561" s="375"/>
    </row>
    <row r="562" spans="1:10" s="376" customFormat="1" ht="12.75">
      <c r="A562" s="127"/>
      <c r="B562" s="283" t="s">
        <v>256</v>
      </c>
      <c r="C562" s="178"/>
      <c r="D562" s="204"/>
      <c r="E562" s="361"/>
      <c r="F562" s="362"/>
      <c r="G562" s="369"/>
      <c r="H562" s="374"/>
      <c r="I562" s="375"/>
      <c r="J562" s="375"/>
    </row>
    <row r="563" spans="1:10" s="442" customFormat="1" ht="10.5">
      <c r="A563" s="170"/>
      <c r="B563" s="263" t="s">
        <v>243</v>
      </c>
      <c r="C563" s="174"/>
      <c r="D563" s="176"/>
      <c r="E563" s="476"/>
      <c r="F563" s="368"/>
      <c r="G563" s="456"/>
      <c r="H563" s="441"/>
      <c r="I563" s="439"/>
      <c r="J563" s="439"/>
    </row>
    <row r="564" spans="1:10" s="442" customFormat="1" ht="10.5" hidden="1" outlineLevel="1">
      <c r="A564" s="170"/>
      <c r="B564" s="263" t="s">
        <v>244</v>
      </c>
      <c r="C564" s="174"/>
      <c r="D564" s="176"/>
      <c r="E564" s="476"/>
      <c r="F564" s="368"/>
      <c r="G564" s="450"/>
      <c r="H564" s="441"/>
      <c r="I564" s="439"/>
      <c r="J564" s="439"/>
    </row>
    <row r="565" spans="1:10" s="442" customFormat="1" ht="10.5" hidden="1" outlineLevel="1">
      <c r="A565" s="127"/>
      <c r="B565" s="263" t="s">
        <v>245</v>
      </c>
      <c r="C565" s="174"/>
      <c r="D565" s="176"/>
      <c r="E565" s="476"/>
      <c r="F565" s="368"/>
      <c r="G565" s="451"/>
      <c r="H565" s="441"/>
      <c r="I565" s="439"/>
      <c r="J565" s="439"/>
    </row>
    <row r="566" spans="1:7" ht="12">
      <c r="A566" s="127"/>
      <c r="B566" s="263" t="s">
        <v>246</v>
      </c>
      <c r="C566" s="174"/>
      <c r="D566" s="176"/>
      <c r="E566" s="476"/>
      <c r="F566" s="368"/>
      <c r="G566" s="451"/>
    </row>
    <row r="567" spans="1:7" ht="12">
      <c r="A567" s="127"/>
      <c r="B567" s="263" t="s">
        <v>1068</v>
      </c>
      <c r="C567" s="174"/>
      <c r="D567" s="176"/>
      <c r="E567" s="476"/>
      <c r="F567" s="368"/>
      <c r="G567" s="450"/>
    </row>
    <row r="568" spans="1:7" ht="12">
      <c r="A568" s="127"/>
      <c r="B568" s="263" t="s">
        <v>247</v>
      </c>
      <c r="C568" s="174"/>
      <c r="D568" s="176"/>
      <c r="E568" s="476"/>
      <c r="F568" s="368"/>
      <c r="G568" s="450"/>
    </row>
    <row r="569" spans="1:7" ht="12">
      <c r="A569" s="127"/>
      <c r="B569" s="263" t="s">
        <v>248</v>
      </c>
      <c r="C569" s="174"/>
      <c r="D569" s="176"/>
      <c r="E569" s="476"/>
      <c r="F569" s="368"/>
      <c r="G569" s="450"/>
    </row>
    <row r="570" spans="1:6" ht="12">
      <c r="A570" s="127"/>
      <c r="B570" s="263" t="s">
        <v>249</v>
      </c>
      <c r="C570" s="174"/>
      <c r="D570" s="176"/>
      <c r="E570" s="476"/>
      <c r="F570" s="368"/>
    </row>
    <row r="571" spans="1:6" ht="12">
      <c r="A571" s="127"/>
      <c r="B571" s="263" t="s">
        <v>250</v>
      </c>
      <c r="C571" s="174"/>
      <c r="D571" s="176"/>
      <c r="E571" s="476"/>
      <c r="F571" s="368"/>
    </row>
    <row r="572" spans="1:7" ht="12">
      <c r="A572" s="127"/>
      <c r="B572" s="263" t="s">
        <v>251</v>
      </c>
      <c r="C572" s="174"/>
      <c r="D572" s="176"/>
      <c r="E572" s="476"/>
      <c r="F572" s="368"/>
      <c r="G572" s="451"/>
    </row>
    <row r="573" spans="1:7" ht="12">
      <c r="A573" s="127"/>
      <c r="B573" s="263" t="s">
        <v>252</v>
      </c>
      <c r="C573" s="174"/>
      <c r="D573" s="176"/>
      <c r="E573" s="476"/>
      <c r="F573" s="368"/>
      <c r="G573" s="451"/>
    </row>
    <row r="574" spans="1:7" ht="12">
      <c r="A574" s="127"/>
      <c r="B574" s="263" t="s">
        <v>253</v>
      </c>
      <c r="C574" s="174"/>
      <c r="D574" s="176"/>
      <c r="E574" s="476"/>
      <c r="F574" s="368"/>
      <c r="G574" s="451"/>
    </row>
    <row r="575" spans="1:7" ht="12">
      <c r="A575" s="127"/>
      <c r="B575" s="263" t="s">
        <v>254</v>
      </c>
      <c r="C575" s="174"/>
      <c r="D575" s="176"/>
      <c r="E575" s="476"/>
      <c r="F575" s="368"/>
      <c r="G575" s="451"/>
    </row>
    <row r="576" spans="1:7" ht="12">
      <c r="A576" s="127"/>
      <c r="B576" s="263" t="s">
        <v>255</v>
      </c>
      <c r="C576" s="174"/>
      <c r="D576" s="176"/>
      <c r="E576" s="476"/>
      <c r="F576" s="368"/>
      <c r="G576" s="451"/>
    </row>
    <row r="577" spans="1:7" ht="12">
      <c r="A577" s="127"/>
      <c r="B577" s="263" t="s">
        <v>590</v>
      </c>
      <c r="C577" s="174"/>
      <c r="D577" s="176"/>
      <c r="E577" s="476"/>
      <c r="F577" s="368"/>
      <c r="G577" s="451"/>
    </row>
    <row r="578" spans="1:4" ht="12">
      <c r="A578" s="127"/>
      <c r="B578" s="177"/>
      <c r="C578" s="178"/>
      <c r="D578" s="204"/>
    </row>
    <row r="579" spans="1:7" ht="12">
      <c r="A579" s="127"/>
      <c r="B579" s="177"/>
      <c r="C579" s="178"/>
      <c r="D579" s="204"/>
      <c r="G579" s="450"/>
    </row>
    <row r="580" spans="1:10" s="482" customFormat="1" ht="15.75" customHeight="1">
      <c r="A580" s="284" t="s">
        <v>533</v>
      </c>
      <c r="B580" s="285" t="s">
        <v>542</v>
      </c>
      <c r="C580" s="286"/>
      <c r="D580" s="287"/>
      <c r="E580" s="477"/>
      <c r="F580" s="478"/>
      <c r="G580" s="479"/>
      <c r="H580" s="480"/>
      <c r="I580" s="481"/>
      <c r="J580" s="481"/>
    </row>
    <row r="581" spans="1:7" ht="12">
      <c r="A581" s="170"/>
      <c r="B581" s="264"/>
      <c r="C581" s="178"/>
      <c r="D581" s="204"/>
      <c r="E581" s="114"/>
      <c r="G581" s="455"/>
    </row>
    <row r="582" spans="1:10" s="486" customFormat="1" ht="20.25" customHeight="1">
      <c r="A582" s="133" t="s">
        <v>1434</v>
      </c>
      <c r="B582" s="288" t="s">
        <v>1435</v>
      </c>
      <c r="C582" s="289"/>
      <c r="D582" s="290"/>
      <c r="E582" s="402"/>
      <c r="F582" s="404"/>
      <c r="G582" s="483"/>
      <c r="H582" s="484"/>
      <c r="I582" s="485"/>
      <c r="J582" s="485"/>
    </row>
    <row r="583" spans="1:10" s="376" customFormat="1" ht="12.75">
      <c r="A583" s="170"/>
      <c r="B583" s="264" t="s">
        <v>1436</v>
      </c>
      <c r="C583" s="231"/>
      <c r="D583" s="179"/>
      <c r="E583" s="114"/>
      <c r="F583" s="362"/>
      <c r="G583" s="461"/>
      <c r="H583" s="374"/>
      <c r="I583" s="375"/>
      <c r="J583" s="375"/>
    </row>
    <row r="584" spans="1:10" s="376" customFormat="1" ht="12.75">
      <c r="A584" s="170"/>
      <c r="B584" s="264" t="s">
        <v>425</v>
      </c>
      <c r="C584" s="231"/>
      <c r="D584" s="179"/>
      <c r="E584" s="114"/>
      <c r="F584" s="362"/>
      <c r="G584" s="461"/>
      <c r="H584" s="374"/>
      <c r="I584" s="375"/>
      <c r="J584" s="375"/>
    </row>
    <row r="585" spans="1:10" s="376" customFormat="1" ht="12.75">
      <c r="A585" s="170"/>
      <c r="B585" s="264" t="s">
        <v>426</v>
      </c>
      <c r="C585" s="231"/>
      <c r="D585" s="179"/>
      <c r="E585" s="114"/>
      <c r="F585" s="362"/>
      <c r="G585" s="461"/>
      <c r="H585" s="374"/>
      <c r="I585" s="375"/>
      <c r="J585" s="375"/>
    </row>
    <row r="586" spans="1:10" s="376" customFormat="1" ht="12.75">
      <c r="A586" s="170"/>
      <c r="B586" s="264" t="s">
        <v>427</v>
      </c>
      <c r="C586" s="231"/>
      <c r="D586" s="179"/>
      <c r="E586" s="114"/>
      <c r="F586" s="362"/>
      <c r="G586" s="461"/>
      <c r="H586" s="374"/>
      <c r="I586" s="375"/>
      <c r="J586" s="375"/>
    </row>
    <row r="587" spans="1:10" s="376" customFormat="1" ht="12.75">
      <c r="A587" s="170"/>
      <c r="B587" s="264" t="s">
        <v>428</v>
      </c>
      <c r="C587" s="231"/>
      <c r="D587" s="179"/>
      <c r="E587" s="114"/>
      <c r="F587" s="362"/>
      <c r="G587" s="461"/>
      <c r="H587" s="374"/>
      <c r="I587" s="375"/>
      <c r="J587" s="375"/>
    </row>
    <row r="588" spans="1:10" s="376" customFormat="1" ht="12.75">
      <c r="A588" s="170"/>
      <c r="B588" s="264" t="s">
        <v>429</v>
      </c>
      <c r="C588" s="231"/>
      <c r="D588" s="179"/>
      <c r="E588" s="114"/>
      <c r="F588" s="362"/>
      <c r="G588" s="461"/>
      <c r="H588" s="374"/>
      <c r="I588" s="375"/>
      <c r="J588" s="375"/>
    </row>
    <row r="589" spans="1:10" s="376" customFormat="1" ht="12.75">
      <c r="A589" s="170"/>
      <c r="B589" s="264" t="s">
        <v>583</v>
      </c>
      <c r="C589" s="231"/>
      <c r="D589" s="179"/>
      <c r="E589" s="114"/>
      <c r="F589" s="362"/>
      <c r="G589" s="461"/>
      <c r="H589" s="374"/>
      <c r="I589" s="375"/>
      <c r="J589" s="375"/>
    </row>
    <row r="590" spans="1:10" s="376" customFormat="1" ht="12.75">
      <c r="A590" s="170"/>
      <c r="B590" s="264" t="s">
        <v>919</v>
      </c>
      <c r="C590" s="231"/>
      <c r="D590" s="179"/>
      <c r="E590" s="114"/>
      <c r="F590" s="362"/>
      <c r="G590" s="461"/>
      <c r="H590" s="374"/>
      <c r="I590" s="375"/>
      <c r="J590" s="375"/>
    </row>
    <row r="591" spans="1:10" s="376" customFormat="1" ht="12.75">
      <c r="A591" s="170"/>
      <c r="B591" s="264" t="s">
        <v>920</v>
      </c>
      <c r="C591" s="231"/>
      <c r="D591" s="179"/>
      <c r="E591" s="114"/>
      <c r="F591" s="362"/>
      <c r="G591" s="461"/>
      <c r="H591" s="374"/>
      <c r="I591" s="375"/>
      <c r="J591" s="375"/>
    </row>
    <row r="592" spans="1:10" s="376" customFormat="1" ht="12.75">
      <c r="A592" s="170"/>
      <c r="B592" s="264" t="s">
        <v>921</v>
      </c>
      <c r="C592" s="231"/>
      <c r="D592" s="179"/>
      <c r="E592" s="114"/>
      <c r="F592" s="362"/>
      <c r="G592" s="461"/>
      <c r="H592" s="374"/>
      <c r="I592" s="375"/>
      <c r="J592" s="375"/>
    </row>
    <row r="593" spans="1:10" s="376" customFormat="1" ht="12.75">
      <c r="A593" s="170"/>
      <c r="B593" s="264" t="s">
        <v>922</v>
      </c>
      <c r="C593" s="231"/>
      <c r="D593" s="179"/>
      <c r="E593" s="114"/>
      <c r="F593" s="362"/>
      <c r="G593" s="461"/>
      <c r="H593" s="374"/>
      <c r="I593" s="375"/>
      <c r="J593" s="375"/>
    </row>
    <row r="594" spans="1:10" s="376" customFormat="1" ht="12.75">
      <c r="A594" s="170"/>
      <c r="B594" s="264" t="s">
        <v>927</v>
      </c>
      <c r="C594" s="231"/>
      <c r="D594" s="179"/>
      <c r="E594" s="114"/>
      <c r="F594" s="362"/>
      <c r="G594" s="461"/>
      <c r="H594" s="374"/>
      <c r="I594" s="375"/>
      <c r="J594" s="375"/>
    </row>
    <row r="595" spans="1:10" s="376" customFormat="1" ht="12.75">
      <c r="A595" s="170"/>
      <c r="B595" s="264" t="s">
        <v>928</v>
      </c>
      <c r="C595" s="231"/>
      <c r="D595" s="179"/>
      <c r="E595" s="114"/>
      <c r="F595" s="362"/>
      <c r="G595" s="461"/>
      <c r="H595" s="374"/>
      <c r="I595" s="375"/>
      <c r="J595" s="375"/>
    </row>
    <row r="596" spans="1:10" s="376" customFormat="1" ht="12.75">
      <c r="A596" s="170"/>
      <c r="B596" s="264" t="s">
        <v>624</v>
      </c>
      <c r="C596" s="231"/>
      <c r="D596" s="179"/>
      <c r="E596" s="114"/>
      <c r="F596" s="362"/>
      <c r="G596" s="461"/>
      <c r="H596" s="374"/>
      <c r="I596" s="375"/>
      <c r="J596" s="375"/>
    </row>
    <row r="597" spans="1:10" s="376" customFormat="1" ht="12.75">
      <c r="A597" s="170"/>
      <c r="B597" s="264" t="s">
        <v>625</v>
      </c>
      <c r="C597" s="231"/>
      <c r="D597" s="179"/>
      <c r="E597" s="114"/>
      <c r="F597" s="362"/>
      <c r="G597" s="461"/>
      <c r="H597" s="374"/>
      <c r="I597" s="375"/>
      <c r="J597" s="375"/>
    </row>
    <row r="598" spans="1:10" s="376" customFormat="1" ht="12.75">
      <c r="A598" s="170"/>
      <c r="B598" s="264" t="s">
        <v>715</v>
      </c>
      <c r="C598" s="231"/>
      <c r="D598" s="179"/>
      <c r="E598" s="114"/>
      <c r="F598" s="362"/>
      <c r="G598" s="461"/>
      <c r="H598" s="374"/>
      <c r="I598" s="375"/>
      <c r="J598" s="375"/>
    </row>
    <row r="599" spans="1:10" s="376" customFormat="1" ht="12.75">
      <c r="A599" s="170"/>
      <c r="B599" s="264" t="s">
        <v>716</v>
      </c>
      <c r="C599" s="231"/>
      <c r="D599" s="179"/>
      <c r="E599" s="114"/>
      <c r="F599" s="362"/>
      <c r="G599" s="461"/>
      <c r="H599" s="374"/>
      <c r="I599" s="375"/>
      <c r="J599" s="375"/>
    </row>
    <row r="600" spans="1:10" s="376" customFormat="1" ht="12.75">
      <c r="A600" s="170"/>
      <c r="B600" s="264" t="s">
        <v>717</v>
      </c>
      <c r="C600" s="231"/>
      <c r="D600" s="179"/>
      <c r="E600" s="114"/>
      <c r="F600" s="362"/>
      <c r="G600" s="461"/>
      <c r="H600" s="374"/>
      <c r="I600" s="375"/>
      <c r="J600" s="375"/>
    </row>
    <row r="601" spans="1:10" s="376" customFormat="1" ht="12.75">
      <c r="A601" s="170"/>
      <c r="B601" s="264" t="s">
        <v>718</v>
      </c>
      <c r="C601" s="231"/>
      <c r="D601" s="179"/>
      <c r="E601" s="114"/>
      <c r="F601" s="362"/>
      <c r="G601" s="461"/>
      <c r="H601" s="374"/>
      <c r="I601" s="375"/>
      <c r="J601" s="375"/>
    </row>
    <row r="602" spans="1:10" s="376" customFormat="1" ht="12.75">
      <c r="A602" s="170"/>
      <c r="B602" s="264" t="s">
        <v>719</v>
      </c>
      <c r="C602" s="231"/>
      <c r="D602" s="179"/>
      <c r="E602" s="114"/>
      <c r="F602" s="362"/>
      <c r="G602" s="461"/>
      <c r="H602" s="374"/>
      <c r="I602" s="375"/>
      <c r="J602" s="375"/>
    </row>
    <row r="603" spans="1:10" s="376" customFormat="1" ht="12.75">
      <c r="A603" s="170"/>
      <c r="B603" s="264" t="s">
        <v>720</v>
      </c>
      <c r="C603" s="231"/>
      <c r="D603" s="179"/>
      <c r="E603" s="114"/>
      <c r="F603" s="362"/>
      <c r="G603" s="461"/>
      <c r="H603" s="374"/>
      <c r="I603" s="375"/>
      <c r="J603" s="375"/>
    </row>
    <row r="604" spans="1:10" s="376" customFormat="1" ht="12.75">
      <c r="A604" s="170"/>
      <c r="B604" s="264"/>
      <c r="C604" s="231"/>
      <c r="D604" s="179"/>
      <c r="E604" s="114"/>
      <c r="F604" s="362"/>
      <c r="G604" s="461"/>
      <c r="H604" s="374"/>
      <c r="I604" s="375"/>
      <c r="J604" s="375"/>
    </row>
    <row r="605" spans="1:10" s="376" customFormat="1" ht="12.75">
      <c r="A605" s="170"/>
      <c r="B605" s="291" t="s">
        <v>721</v>
      </c>
      <c r="C605" s="231"/>
      <c r="D605" s="179"/>
      <c r="E605" s="114"/>
      <c r="F605" s="362"/>
      <c r="G605" s="461"/>
      <c r="H605" s="374"/>
      <c r="I605" s="375"/>
      <c r="J605" s="375"/>
    </row>
    <row r="606" spans="1:10" s="376" customFormat="1" ht="12.75">
      <c r="A606" s="170"/>
      <c r="B606" s="264" t="s">
        <v>722</v>
      </c>
      <c r="C606" s="231"/>
      <c r="D606" s="179"/>
      <c r="E606" s="114"/>
      <c r="F606" s="362"/>
      <c r="G606" s="461"/>
      <c r="H606" s="374"/>
      <c r="I606" s="375"/>
      <c r="J606" s="375"/>
    </row>
    <row r="607" spans="1:10" s="376" customFormat="1" ht="12.75">
      <c r="A607" s="170"/>
      <c r="B607" s="264" t="s">
        <v>723</v>
      </c>
      <c r="C607" s="231"/>
      <c r="D607" s="179"/>
      <c r="E607" s="114"/>
      <c r="F607" s="362"/>
      <c r="G607" s="461"/>
      <c r="H607" s="374"/>
      <c r="I607" s="375"/>
      <c r="J607" s="375"/>
    </row>
    <row r="608" spans="1:10" s="376" customFormat="1" ht="12.75">
      <c r="A608" s="170"/>
      <c r="B608" s="264" t="s">
        <v>724</v>
      </c>
      <c r="C608" s="231"/>
      <c r="D608" s="179"/>
      <c r="E608" s="114"/>
      <c r="F608" s="362"/>
      <c r="G608" s="461"/>
      <c r="H608" s="374"/>
      <c r="I608" s="375"/>
      <c r="J608" s="375"/>
    </row>
    <row r="609" spans="1:10" s="376" customFormat="1" ht="12.75">
      <c r="A609" s="170"/>
      <c r="B609" s="264"/>
      <c r="C609" s="231"/>
      <c r="D609" s="179"/>
      <c r="E609" s="114"/>
      <c r="F609" s="362"/>
      <c r="G609" s="461"/>
      <c r="H609" s="374"/>
      <c r="I609" s="375"/>
      <c r="J609" s="375"/>
    </row>
    <row r="610" spans="1:10" s="376" customFormat="1" ht="12.75">
      <c r="A610" s="170"/>
      <c r="B610" s="264" t="s">
        <v>1069</v>
      </c>
      <c r="C610" s="231"/>
      <c r="D610" s="179"/>
      <c r="E610" s="114"/>
      <c r="F610" s="362"/>
      <c r="G610" s="461"/>
      <c r="H610" s="374"/>
      <c r="I610" s="375"/>
      <c r="J610" s="375"/>
    </row>
    <row r="611" spans="1:10" s="376" customFormat="1" ht="12.75">
      <c r="A611" s="170"/>
      <c r="B611" s="264" t="s">
        <v>725</v>
      </c>
      <c r="C611" s="231"/>
      <c r="D611" s="179"/>
      <c r="E611" s="114"/>
      <c r="F611" s="362"/>
      <c r="G611" s="461"/>
      <c r="H611" s="374"/>
      <c r="I611" s="375"/>
      <c r="J611" s="375"/>
    </row>
    <row r="612" spans="1:10" s="376" customFormat="1" ht="12.75">
      <c r="A612" s="170"/>
      <c r="B612" s="264" t="s">
        <v>4</v>
      </c>
      <c r="C612" s="231"/>
      <c r="D612" s="179"/>
      <c r="E612" s="114"/>
      <c r="F612" s="362"/>
      <c r="G612" s="461"/>
      <c r="H612" s="374"/>
      <c r="I612" s="375"/>
      <c r="J612" s="375"/>
    </row>
    <row r="613" spans="1:10" s="376" customFormat="1" ht="12.75">
      <c r="A613" s="170"/>
      <c r="B613" s="264" t="s">
        <v>5</v>
      </c>
      <c r="C613" s="231"/>
      <c r="D613" s="179"/>
      <c r="E613" s="114"/>
      <c r="F613" s="362"/>
      <c r="G613" s="461"/>
      <c r="H613" s="374"/>
      <c r="I613" s="375"/>
      <c r="J613" s="375"/>
    </row>
    <row r="614" spans="1:10" s="376" customFormat="1" ht="12.75">
      <c r="A614" s="170"/>
      <c r="B614" s="264" t="s">
        <v>6</v>
      </c>
      <c r="C614" s="231"/>
      <c r="D614" s="179"/>
      <c r="E614" s="114"/>
      <c r="F614" s="362"/>
      <c r="G614" s="461"/>
      <c r="H614" s="374"/>
      <c r="I614" s="375"/>
      <c r="J614" s="375"/>
    </row>
    <row r="615" spans="1:10" s="376" customFormat="1" ht="12.75">
      <c r="A615" s="170"/>
      <c r="B615" s="264" t="s">
        <v>7</v>
      </c>
      <c r="C615" s="231"/>
      <c r="D615" s="179"/>
      <c r="E615" s="114"/>
      <c r="F615" s="362"/>
      <c r="G615" s="461"/>
      <c r="H615" s="374"/>
      <c r="I615" s="375"/>
      <c r="J615" s="375"/>
    </row>
    <row r="616" spans="1:10" s="376" customFormat="1" ht="12.75">
      <c r="A616" s="170"/>
      <c r="B616" s="264" t="s">
        <v>8</v>
      </c>
      <c r="C616" s="231"/>
      <c r="D616" s="179"/>
      <c r="E616" s="114"/>
      <c r="F616" s="362"/>
      <c r="G616" s="461"/>
      <c r="H616" s="374"/>
      <c r="I616" s="375"/>
      <c r="J616" s="375"/>
    </row>
    <row r="617" spans="1:10" s="376" customFormat="1" ht="12.75">
      <c r="A617" s="170"/>
      <c r="B617" s="264" t="s">
        <v>901</v>
      </c>
      <c r="C617" s="231"/>
      <c r="D617" s="179"/>
      <c r="E617" s="114"/>
      <c r="F617" s="362"/>
      <c r="G617" s="461"/>
      <c r="H617" s="374"/>
      <c r="I617" s="375"/>
      <c r="J617" s="375"/>
    </row>
    <row r="618" spans="1:10" s="376" customFormat="1" ht="12.75">
      <c r="A618" s="170"/>
      <c r="B618" s="264" t="s">
        <v>902</v>
      </c>
      <c r="C618" s="231"/>
      <c r="D618" s="179"/>
      <c r="E618" s="114"/>
      <c r="F618" s="362"/>
      <c r="G618" s="461"/>
      <c r="H618" s="374"/>
      <c r="I618" s="375"/>
      <c r="J618" s="375"/>
    </row>
    <row r="619" spans="1:10" s="376" customFormat="1" ht="12.75">
      <c r="A619" s="170"/>
      <c r="B619" s="264"/>
      <c r="C619" s="231"/>
      <c r="D619" s="179"/>
      <c r="E619" s="114"/>
      <c r="F619" s="362"/>
      <c r="G619" s="461"/>
      <c r="H619" s="374"/>
      <c r="I619" s="375"/>
      <c r="J619" s="375"/>
    </row>
    <row r="620" spans="1:10" s="376" customFormat="1" ht="12.75">
      <c r="A620" s="170"/>
      <c r="B620" s="264" t="s">
        <v>1377</v>
      </c>
      <c r="C620" s="231"/>
      <c r="D620" s="179"/>
      <c r="E620" s="114"/>
      <c r="F620" s="362"/>
      <c r="G620" s="461"/>
      <c r="H620" s="374"/>
      <c r="I620" s="375"/>
      <c r="J620" s="375"/>
    </row>
    <row r="621" spans="1:10" s="376" customFormat="1" ht="12.75">
      <c r="A621" s="170"/>
      <c r="B621" s="264" t="s">
        <v>1378</v>
      </c>
      <c r="C621" s="231"/>
      <c r="D621" s="179"/>
      <c r="E621" s="114"/>
      <c r="F621" s="362"/>
      <c r="G621" s="461"/>
      <c r="H621" s="374"/>
      <c r="I621" s="375"/>
      <c r="J621" s="375"/>
    </row>
    <row r="622" spans="1:10" s="376" customFormat="1" ht="12.75">
      <c r="A622" s="170"/>
      <c r="B622" s="264" t="s">
        <v>908</v>
      </c>
      <c r="C622" s="231"/>
      <c r="D622" s="179"/>
      <c r="E622" s="114"/>
      <c r="F622" s="362"/>
      <c r="G622" s="461"/>
      <c r="H622" s="374"/>
      <c r="I622" s="375"/>
      <c r="J622" s="375"/>
    </row>
    <row r="623" spans="1:10" s="376" customFormat="1" ht="12.75">
      <c r="A623" s="170"/>
      <c r="B623" s="264" t="s">
        <v>695</v>
      </c>
      <c r="C623" s="231"/>
      <c r="D623" s="179"/>
      <c r="E623" s="114"/>
      <c r="F623" s="362"/>
      <c r="G623" s="461"/>
      <c r="H623" s="374"/>
      <c r="I623" s="375"/>
      <c r="J623" s="375"/>
    </row>
    <row r="624" spans="1:10" s="376" customFormat="1" ht="12.75">
      <c r="A624" s="170"/>
      <c r="B624" s="264" t="s">
        <v>696</v>
      </c>
      <c r="C624" s="231"/>
      <c r="D624" s="179"/>
      <c r="E624" s="114"/>
      <c r="F624" s="362"/>
      <c r="G624" s="461"/>
      <c r="H624" s="374"/>
      <c r="I624" s="375"/>
      <c r="J624" s="375"/>
    </row>
    <row r="625" spans="1:10" s="376" customFormat="1" ht="12.75">
      <c r="A625" s="170"/>
      <c r="B625" s="264" t="s">
        <v>697</v>
      </c>
      <c r="C625" s="231"/>
      <c r="D625" s="179"/>
      <c r="E625" s="114"/>
      <c r="F625" s="362"/>
      <c r="G625" s="461"/>
      <c r="H625" s="374"/>
      <c r="I625" s="375"/>
      <c r="J625" s="375"/>
    </row>
    <row r="626" spans="1:10" s="376" customFormat="1" ht="12.75">
      <c r="A626" s="170"/>
      <c r="B626" s="264" t="s">
        <v>19</v>
      </c>
      <c r="C626" s="231"/>
      <c r="D626" s="179"/>
      <c r="E626" s="114"/>
      <c r="F626" s="362"/>
      <c r="G626" s="461"/>
      <c r="H626" s="374"/>
      <c r="I626" s="375"/>
      <c r="J626" s="375"/>
    </row>
    <row r="627" spans="1:10" s="376" customFormat="1" ht="12.75">
      <c r="A627" s="170"/>
      <c r="B627" s="264" t="s">
        <v>20</v>
      </c>
      <c r="C627" s="231"/>
      <c r="D627" s="179"/>
      <c r="E627" s="114"/>
      <c r="F627" s="362"/>
      <c r="G627" s="461"/>
      <c r="H627" s="374"/>
      <c r="I627" s="375"/>
      <c r="J627" s="375"/>
    </row>
    <row r="628" spans="1:10" s="376" customFormat="1" ht="12.75">
      <c r="A628" s="170"/>
      <c r="B628" s="264" t="s">
        <v>21</v>
      </c>
      <c r="C628" s="231"/>
      <c r="D628" s="179"/>
      <c r="E628" s="114"/>
      <c r="F628" s="362"/>
      <c r="G628" s="461"/>
      <c r="H628" s="374"/>
      <c r="I628" s="375"/>
      <c r="J628" s="375"/>
    </row>
    <row r="629" spans="1:5" ht="12">
      <c r="A629" s="170"/>
      <c r="B629" s="264"/>
      <c r="C629" s="231"/>
      <c r="D629" s="179"/>
      <c r="E629" s="114"/>
    </row>
    <row r="630" spans="1:5" ht="12">
      <c r="A630" s="170"/>
      <c r="B630" s="264" t="s">
        <v>22</v>
      </c>
      <c r="C630" s="231"/>
      <c r="D630" s="179"/>
      <c r="E630" s="114"/>
    </row>
    <row r="631" spans="1:5" ht="12">
      <c r="A631" s="170"/>
      <c r="B631" s="264" t="s">
        <v>23</v>
      </c>
      <c r="C631" s="231"/>
      <c r="D631" s="179"/>
      <c r="E631" s="114"/>
    </row>
    <row r="632" spans="1:5" ht="12">
      <c r="A632" s="170"/>
      <c r="B632" s="264" t="s">
        <v>24</v>
      </c>
      <c r="C632" s="231"/>
      <c r="D632" s="179"/>
      <c r="E632" s="114"/>
    </row>
    <row r="633" spans="1:5" ht="12">
      <c r="A633" s="170"/>
      <c r="B633" s="264" t="s">
        <v>25</v>
      </c>
      <c r="C633" s="231"/>
      <c r="D633" s="179"/>
      <c r="E633" s="114"/>
    </row>
    <row r="634" spans="1:5" ht="12">
      <c r="A634" s="170"/>
      <c r="B634" s="264" t="s">
        <v>26</v>
      </c>
      <c r="C634" s="231"/>
      <c r="D634" s="179"/>
      <c r="E634" s="114"/>
    </row>
    <row r="635" spans="1:5" ht="12">
      <c r="A635" s="170"/>
      <c r="B635" s="264" t="s">
        <v>27</v>
      </c>
      <c r="C635" s="231"/>
      <c r="D635" s="179"/>
      <c r="E635" s="114"/>
    </row>
    <row r="636" spans="1:5" ht="12">
      <c r="A636" s="170"/>
      <c r="B636" s="264" t="s">
        <v>28</v>
      </c>
      <c r="C636" s="231"/>
      <c r="D636" s="179"/>
      <c r="E636" s="114"/>
    </row>
    <row r="637" spans="1:5" ht="12">
      <c r="A637" s="170"/>
      <c r="B637" s="264" t="s">
        <v>29</v>
      </c>
      <c r="C637" s="231"/>
      <c r="D637" s="179"/>
      <c r="E637" s="114"/>
    </row>
    <row r="638" spans="1:5" ht="12">
      <c r="A638" s="170"/>
      <c r="B638" s="264" t="s">
        <v>30</v>
      </c>
      <c r="C638" s="231"/>
      <c r="D638" s="179"/>
      <c r="E638" s="114"/>
    </row>
    <row r="639" spans="1:5" ht="12">
      <c r="A639" s="170"/>
      <c r="B639" s="264" t="s">
        <v>31</v>
      </c>
      <c r="C639" s="231"/>
      <c r="D639" s="179"/>
      <c r="E639" s="114"/>
    </row>
    <row r="640" spans="1:5" ht="12">
      <c r="A640" s="170"/>
      <c r="B640" s="264" t="s">
        <v>929</v>
      </c>
      <c r="C640" s="231"/>
      <c r="D640" s="179"/>
      <c r="E640" s="114"/>
    </row>
    <row r="641" spans="1:5" ht="12">
      <c r="A641" s="170"/>
      <c r="B641" s="264" t="s">
        <v>930</v>
      </c>
      <c r="C641" s="231"/>
      <c r="D641" s="179"/>
      <c r="E641" s="114"/>
    </row>
    <row r="642" spans="1:5" ht="12">
      <c r="A642" s="170"/>
      <c r="B642" s="264" t="s">
        <v>931</v>
      </c>
      <c r="C642" s="231"/>
      <c r="D642" s="179"/>
      <c r="E642" s="114"/>
    </row>
    <row r="643" spans="1:5" ht="12">
      <c r="A643" s="170"/>
      <c r="B643" s="264" t="s">
        <v>932</v>
      </c>
      <c r="C643" s="231"/>
      <c r="D643" s="179"/>
      <c r="E643" s="114"/>
    </row>
    <row r="644" spans="1:5" ht="12">
      <c r="A644" s="170"/>
      <c r="B644" s="264" t="s">
        <v>933</v>
      </c>
      <c r="C644" s="231"/>
      <c r="D644" s="179"/>
      <c r="E644" s="114"/>
    </row>
    <row r="645" spans="1:5" ht="12">
      <c r="A645" s="170"/>
      <c r="B645" s="264" t="s">
        <v>934</v>
      </c>
      <c r="C645" s="231"/>
      <c r="D645" s="179"/>
      <c r="E645" s="114"/>
    </row>
    <row r="646" spans="1:5" ht="12">
      <c r="A646" s="170"/>
      <c r="B646" s="264" t="s">
        <v>935</v>
      </c>
      <c r="C646" s="231"/>
      <c r="D646" s="179"/>
      <c r="E646" s="114"/>
    </row>
    <row r="647" spans="1:5" ht="12">
      <c r="A647" s="170"/>
      <c r="B647" s="264" t="s">
        <v>936</v>
      </c>
      <c r="C647" s="231"/>
      <c r="D647" s="179"/>
      <c r="E647" s="114"/>
    </row>
    <row r="648" spans="1:5" ht="12">
      <c r="A648" s="170"/>
      <c r="B648" s="264" t="s">
        <v>937</v>
      </c>
      <c r="C648" s="231"/>
      <c r="D648" s="179"/>
      <c r="E648" s="114"/>
    </row>
    <row r="649" spans="1:5" ht="12">
      <c r="A649" s="170"/>
      <c r="B649" s="264" t="s">
        <v>938</v>
      </c>
      <c r="C649" s="231"/>
      <c r="D649" s="179"/>
      <c r="E649" s="114"/>
    </row>
    <row r="650" spans="1:5" ht="12">
      <c r="A650" s="170"/>
      <c r="B650" s="264" t="s">
        <v>939</v>
      </c>
      <c r="C650" s="231"/>
      <c r="D650" s="179"/>
      <c r="E650" s="114"/>
    </row>
    <row r="651" spans="1:5" ht="12">
      <c r="A651" s="170"/>
      <c r="B651" s="264" t="s">
        <v>940</v>
      </c>
      <c r="C651" s="231"/>
      <c r="D651" s="179"/>
      <c r="E651" s="114"/>
    </row>
    <row r="652" spans="1:5" ht="12">
      <c r="A652" s="170"/>
      <c r="B652" s="264" t="s">
        <v>941</v>
      </c>
      <c r="C652" s="231"/>
      <c r="D652" s="179"/>
      <c r="E652" s="114"/>
    </row>
    <row r="653" spans="1:5" ht="12">
      <c r="A653" s="170"/>
      <c r="B653" s="264" t="s">
        <v>942</v>
      </c>
      <c r="C653" s="231"/>
      <c r="D653" s="179"/>
      <c r="E653" s="114"/>
    </row>
    <row r="654" spans="1:5" ht="12">
      <c r="A654" s="170"/>
      <c r="B654" s="264" t="s">
        <v>943</v>
      </c>
      <c r="C654" s="231"/>
      <c r="D654" s="179"/>
      <c r="E654" s="114"/>
    </row>
    <row r="655" spans="1:5" ht="12">
      <c r="A655" s="170"/>
      <c r="B655" s="264" t="s">
        <v>480</v>
      </c>
      <c r="C655" s="231"/>
      <c r="D655" s="179"/>
      <c r="E655" s="114"/>
    </row>
    <row r="656" spans="1:5" ht="12">
      <c r="A656" s="170"/>
      <c r="B656" s="264" t="s">
        <v>481</v>
      </c>
      <c r="C656" s="231"/>
      <c r="D656" s="179"/>
      <c r="E656" s="114"/>
    </row>
    <row r="657" spans="1:5" ht="12">
      <c r="A657" s="170"/>
      <c r="B657" s="264" t="s">
        <v>482</v>
      </c>
      <c r="C657" s="231"/>
      <c r="D657" s="179"/>
      <c r="E657" s="114"/>
    </row>
    <row r="658" spans="1:5" ht="12">
      <c r="A658" s="170"/>
      <c r="B658" s="264" t="s">
        <v>483</v>
      </c>
      <c r="C658" s="231"/>
      <c r="D658" s="179"/>
      <c r="E658" s="114"/>
    </row>
    <row r="659" spans="1:5" ht="12">
      <c r="A659" s="170"/>
      <c r="B659" s="264" t="s">
        <v>484</v>
      </c>
      <c r="C659" s="231"/>
      <c r="D659" s="179"/>
      <c r="E659" s="114"/>
    </row>
    <row r="660" spans="1:5" ht="12">
      <c r="A660" s="170"/>
      <c r="B660" s="264" t="s">
        <v>172</v>
      </c>
      <c r="C660" s="231"/>
      <c r="D660" s="179"/>
      <c r="E660" s="114"/>
    </row>
    <row r="661" spans="1:5" ht="12">
      <c r="A661" s="170"/>
      <c r="B661" s="264" t="s">
        <v>173</v>
      </c>
      <c r="C661" s="231"/>
      <c r="D661" s="179"/>
      <c r="E661" s="114"/>
    </row>
    <row r="662" spans="1:5" ht="12">
      <c r="A662" s="170"/>
      <c r="B662" s="264" t="s">
        <v>174</v>
      </c>
      <c r="C662" s="231"/>
      <c r="D662" s="179"/>
      <c r="E662" s="114"/>
    </row>
    <row r="663" spans="1:5" ht="12">
      <c r="A663" s="170"/>
      <c r="B663" s="264" t="s">
        <v>175</v>
      </c>
      <c r="C663" s="231"/>
      <c r="D663" s="179"/>
      <c r="E663" s="114"/>
    </row>
    <row r="664" spans="1:5" ht="12">
      <c r="A664" s="170"/>
      <c r="B664" s="264"/>
      <c r="C664" s="231"/>
      <c r="D664" s="179"/>
      <c r="E664" s="114"/>
    </row>
    <row r="665" spans="1:5" ht="12">
      <c r="A665" s="170"/>
      <c r="B665" s="264" t="s">
        <v>176</v>
      </c>
      <c r="C665" s="231"/>
      <c r="D665" s="179"/>
      <c r="E665" s="114"/>
    </row>
    <row r="666" spans="1:5" ht="12">
      <c r="A666" s="170"/>
      <c r="B666" s="264" t="s">
        <v>177</v>
      </c>
      <c r="C666" s="231"/>
      <c r="D666" s="179"/>
      <c r="E666" s="114"/>
    </row>
    <row r="667" spans="1:5" ht="12">
      <c r="A667" s="170"/>
      <c r="B667" s="264" t="s">
        <v>178</v>
      </c>
      <c r="C667" s="231"/>
      <c r="D667" s="179"/>
      <c r="E667" s="114"/>
    </row>
    <row r="668" spans="1:5" ht="12">
      <c r="A668" s="170"/>
      <c r="B668" s="264"/>
      <c r="C668" s="231"/>
      <c r="D668" s="179"/>
      <c r="E668" s="114"/>
    </row>
    <row r="669" spans="1:5" ht="12">
      <c r="A669" s="170"/>
      <c r="B669" s="264" t="s">
        <v>179</v>
      </c>
      <c r="C669" s="231"/>
      <c r="D669" s="179"/>
      <c r="E669" s="114"/>
    </row>
    <row r="670" spans="1:5" ht="12">
      <c r="A670" s="170"/>
      <c r="B670" s="264" t="s">
        <v>180</v>
      </c>
      <c r="C670" s="231"/>
      <c r="D670" s="179"/>
      <c r="E670" s="114"/>
    </row>
    <row r="671" spans="1:5" ht="12">
      <c r="A671" s="170"/>
      <c r="B671" s="264" t="s">
        <v>181</v>
      </c>
      <c r="C671" s="231"/>
      <c r="D671" s="179"/>
      <c r="E671" s="114"/>
    </row>
    <row r="672" spans="1:5" ht="12">
      <c r="A672" s="170"/>
      <c r="B672" s="264" t="s">
        <v>182</v>
      </c>
      <c r="C672" s="231"/>
      <c r="D672" s="179"/>
      <c r="E672" s="114"/>
    </row>
    <row r="673" spans="1:5" ht="12">
      <c r="A673" s="170"/>
      <c r="B673" s="264" t="s">
        <v>183</v>
      </c>
      <c r="C673" s="231"/>
      <c r="D673" s="179"/>
      <c r="E673" s="114"/>
    </row>
    <row r="674" spans="1:5" ht="12">
      <c r="A674" s="170"/>
      <c r="B674" s="264"/>
      <c r="C674" s="231"/>
      <c r="D674" s="179"/>
      <c r="E674" s="114"/>
    </row>
    <row r="675" spans="1:5" ht="12">
      <c r="A675" s="170"/>
      <c r="B675" s="264" t="s">
        <v>184</v>
      </c>
      <c r="C675" s="231"/>
      <c r="D675" s="179"/>
      <c r="E675" s="114"/>
    </row>
    <row r="676" spans="1:5" ht="12">
      <c r="A676" s="170"/>
      <c r="B676" s="264" t="s">
        <v>185</v>
      </c>
      <c r="C676" s="231"/>
      <c r="D676" s="179"/>
      <c r="E676" s="114"/>
    </row>
    <row r="677" spans="1:5" ht="12">
      <c r="A677" s="170"/>
      <c r="B677" s="264" t="s">
        <v>186</v>
      </c>
      <c r="C677" s="231"/>
      <c r="D677" s="179"/>
      <c r="E677" s="114"/>
    </row>
    <row r="678" spans="1:5" ht="12">
      <c r="A678" s="170"/>
      <c r="B678" s="264" t="s">
        <v>187</v>
      </c>
      <c r="C678" s="231"/>
      <c r="D678" s="179"/>
      <c r="E678" s="114"/>
    </row>
    <row r="679" spans="1:5" ht="12">
      <c r="A679" s="170"/>
      <c r="B679" s="264"/>
      <c r="C679" s="231"/>
      <c r="D679" s="179"/>
      <c r="E679" s="114"/>
    </row>
    <row r="680" spans="1:5" ht="12">
      <c r="A680" s="170"/>
      <c r="B680" s="264" t="s">
        <v>188</v>
      </c>
      <c r="C680" s="231"/>
      <c r="D680" s="179"/>
      <c r="E680" s="114"/>
    </row>
    <row r="681" spans="1:5" ht="12">
      <c r="A681" s="170"/>
      <c r="B681" s="264" t="s">
        <v>189</v>
      </c>
      <c r="C681" s="231"/>
      <c r="D681" s="179"/>
      <c r="E681" s="114"/>
    </row>
    <row r="682" spans="1:5" ht="12">
      <c r="A682" s="170"/>
      <c r="B682" s="264" t="s">
        <v>32</v>
      </c>
      <c r="C682" s="231"/>
      <c r="D682" s="179"/>
      <c r="E682" s="114"/>
    </row>
    <row r="683" spans="1:5" ht="12">
      <c r="A683" s="170"/>
      <c r="B683" s="264" t="s">
        <v>33</v>
      </c>
      <c r="C683" s="231"/>
      <c r="D683" s="179"/>
      <c r="E683" s="114"/>
    </row>
    <row r="684" spans="1:5" ht="12">
      <c r="A684" s="170"/>
      <c r="B684" s="264" t="s">
        <v>34</v>
      </c>
      <c r="C684" s="231"/>
      <c r="D684" s="179"/>
      <c r="E684" s="114"/>
    </row>
    <row r="685" spans="1:5" ht="12">
      <c r="A685" s="170"/>
      <c r="B685" s="264"/>
      <c r="C685" s="231"/>
      <c r="D685" s="179"/>
      <c r="E685" s="114"/>
    </row>
    <row r="686" spans="1:5" ht="12">
      <c r="A686" s="170"/>
      <c r="B686" s="264" t="s">
        <v>35</v>
      </c>
      <c r="C686" s="231"/>
      <c r="D686" s="179"/>
      <c r="E686" s="114"/>
    </row>
    <row r="687" spans="1:5" ht="12">
      <c r="A687" s="170"/>
      <c r="B687" s="264" t="s">
        <v>504</v>
      </c>
      <c r="C687" s="231"/>
      <c r="D687" s="179"/>
      <c r="E687" s="114"/>
    </row>
    <row r="688" spans="1:5" ht="12">
      <c r="A688" s="170"/>
      <c r="B688" s="264"/>
      <c r="C688" s="231"/>
      <c r="D688" s="179"/>
      <c r="E688" s="114"/>
    </row>
    <row r="689" spans="1:5" ht="12">
      <c r="A689" s="170"/>
      <c r="B689" s="264" t="s">
        <v>505</v>
      </c>
      <c r="C689" s="231"/>
      <c r="D689" s="179"/>
      <c r="E689" s="114"/>
    </row>
    <row r="690" spans="1:5" ht="12">
      <c r="A690" s="170"/>
      <c r="B690" s="264" t="s">
        <v>506</v>
      </c>
      <c r="C690" s="231"/>
      <c r="D690" s="179"/>
      <c r="E690" s="114"/>
    </row>
    <row r="691" spans="1:5" ht="12">
      <c r="A691" s="170"/>
      <c r="B691" s="264" t="s">
        <v>507</v>
      </c>
      <c r="C691" s="231"/>
      <c r="D691" s="179"/>
      <c r="E691" s="114"/>
    </row>
    <row r="692" spans="1:5" ht="12">
      <c r="A692" s="170"/>
      <c r="B692" s="264" t="s">
        <v>508</v>
      </c>
      <c r="C692" s="231"/>
      <c r="D692" s="179"/>
      <c r="E692" s="114"/>
    </row>
    <row r="693" spans="1:5" ht="12">
      <c r="A693" s="170"/>
      <c r="B693" s="264" t="s">
        <v>509</v>
      </c>
      <c r="C693" s="231"/>
      <c r="D693" s="179"/>
      <c r="E693" s="114"/>
    </row>
    <row r="694" spans="1:5" ht="12">
      <c r="A694" s="170"/>
      <c r="B694" s="264" t="s">
        <v>513</v>
      </c>
      <c r="C694" s="231"/>
      <c r="D694" s="179"/>
      <c r="E694" s="114"/>
    </row>
    <row r="695" spans="1:5" ht="12">
      <c r="A695" s="170"/>
      <c r="B695" s="264" t="s">
        <v>514</v>
      </c>
      <c r="C695" s="231"/>
      <c r="D695" s="179"/>
      <c r="E695" s="114"/>
    </row>
    <row r="696" spans="1:5" ht="12">
      <c r="A696" s="170"/>
      <c r="B696" s="264"/>
      <c r="C696" s="231"/>
      <c r="D696" s="179"/>
      <c r="E696" s="114"/>
    </row>
    <row r="697" spans="1:7" ht="12.75">
      <c r="A697" s="133" t="s">
        <v>515</v>
      </c>
      <c r="B697" s="288" t="s">
        <v>516</v>
      </c>
      <c r="C697" s="289"/>
      <c r="D697" s="290"/>
      <c r="E697" s="402"/>
      <c r="F697" s="404"/>
      <c r="G697" s="365"/>
    </row>
    <row r="698" spans="1:6" ht="12">
      <c r="A698" s="127"/>
      <c r="B698" s="263"/>
      <c r="C698" s="292"/>
      <c r="D698" s="176"/>
      <c r="E698" s="367"/>
      <c r="F698" s="368"/>
    </row>
    <row r="699" spans="1:6" ht="129.75">
      <c r="A699" s="127"/>
      <c r="B699" s="293" t="s">
        <v>444</v>
      </c>
      <c r="C699" s="183"/>
      <c r="D699" s="294"/>
      <c r="E699" s="367"/>
      <c r="F699" s="368"/>
    </row>
    <row r="700" spans="1:6" ht="12">
      <c r="A700" s="127"/>
      <c r="B700" s="263"/>
      <c r="C700" s="292"/>
      <c r="D700" s="176"/>
      <c r="E700" s="367"/>
      <c r="F700" s="368"/>
    </row>
    <row r="701" spans="1:7" ht="12.75">
      <c r="A701" s="133" t="s">
        <v>517</v>
      </c>
      <c r="B701" s="288" t="s">
        <v>1429</v>
      </c>
      <c r="C701" s="289"/>
      <c r="D701" s="290"/>
      <c r="E701" s="402"/>
      <c r="F701" s="404"/>
      <c r="G701" s="365"/>
    </row>
    <row r="702" spans="1:6" ht="12">
      <c r="A702" s="127"/>
      <c r="B702" s="263"/>
      <c r="C702" s="292"/>
      <c r="D702" s="176"/>
      <c r="E702" s="367"/>
      <c r="F702" s="368"/>
    </row>
    <row r="703" spans="1:6" ht="180">
      <c r="A703" s="127"/>
      <c r="B703" s="295" t="s">
        <v>873</v>
      </c>
      <c r="C703" s="183"/>
      <c r="D703" s="294"/>
      <c r="E703" s="367"/>
      <c r="F703" s="368"/>
    </row>
    <row r="704" spans="1:6" ht="79.5">
      <c r="A704" s="127"/>
      <c r="B704" s="295" t="s">
        <v>445</v>
      </c>
      <c r="C704" s="183"/>
      <c r="D704" s="294"/>
      <c r="E704" s="367"/>
      <c r="F704" s="368"/>
    </row>
    <row r="705" spans="1:6" ht="12">
      <c r="A705" s="127"/>
      <c r="B705" s="263"/>
      <c r="C705" s="292"/>
      <c r="D705" s="176"/>
      <c r="E705" s="367"/>
      <c r="F705" s="368"/>
    </row>
    <row r="706" spans="1:10" s="435" customFormat="1" ht="12">
      <c r="A706" s="296"/>
      <c r="B706" s="295" t="s">
        <v>874</v>
      </c>
      <c r="C706" s="297"/>
      <c r="D706" s="298"/>
      <c r="E706" s="489"/>
      <c r="F706" s="490"/>
      <c r="G706" s="491"/>
      <c r="H706" s="492"/>
      <c r="I706" s="489"/>
      <c r="J706" s="434"/>
    </row>
    <row r="707" spans="1:10" s="435" customFormat="1" ht="12">
      <c r="A707" s="296"/>
      <c r="B707" s="295"/>
      <c r="C707" s="297"/>
      <c r="D707" s="298"/>
      <c r="E707" s="489"/>
      <c r="F707" s="490"/>
      <c r="G707" s="491"/>
      <c r="H707" s="492"/>
      <c r="I707" s="489"/>
      <c r="J707" s="434"/>
    </row>
    <row r="708" spans="1:10" s="435" customFormat="1" ht="15" customHeight="1">
      <c r="A708" s="296"/>
      <c r="B708" s="295" t="s">
        <v>875</v>
      </c>
      <c r="C708" s="299"/>
      <c r="D708" s="300"/>
      <c r="E708" s="493"/>
      <c r="F708" s="490"/>
      <c r="G708" s="493"/>
      <c r="H708" s="492"/>
      <c r="I708" s="493"/>
      <c r="J708" s="434"/>
    </row>
    <row r="709" spans="1:10" s="435" customFormat="1" ht="12.75" customHeight="1">
      <c r="A709" s="296"/>
      <c r="B709" s="295" t="s">
        <v>876</v>
      </c>
      <c r="C709" s="299"/>
      <c r="D709" s="300"/>
      <c r="E709" s="493"/>
      <c r="F709" s="490"/>
      <c r="G709" s="493"/>
      <c r="H709" s="492"/>
      <c r="I709" s="493"/>
      <c r="J709" s="434"/>
    </row>
    <row r="710" spans="1:10" s="435" customFormat="1" ht="25.5" customHeight="1">
      <c r="A710" s="296"/>
      <c r="B710" s="295" t="s">
        <v>877</v>
      </c>
      <c r="C710" s="297"/>
      <c r="D710" s="298"/>
      <c r="E710" s="489"/>
      <c r="F710" s="490"/>
      <c r="G710" s="489"/>
      <c r="H710" s="494"/>
      <c r="I710" s="489"/>
      <c r="J710" s="434"/>
    </row>
    <row r="711" spans="1:10" s="435" customFormat="1" ht="12">
      <c r="A711" s="296"/>
      <c r="B711" s="295"/>
      <c r="C711" s="297"/>
      <c r="D711" s="298"/>
      <c r="E711" s="489"/>
      <c r="F711" s="490"/>
      <c r="G711" s="491"/>
      <c r="H711" s="492"/>
      <c r="I711" s="489"/>
      <c r="J711" s="434"/>
    </row>
    <row r="712" spans="1:10" s="435" customFormat="1" ht="12">
      <c r="A712" s="296"/>
      <c r="B712" s="301" t="s">
        <v>878</v>
      </c>
      <c r="C712" s="297"/>
      <c r="D712" s="298"/>
      <c r="E712" s="489"/>
      <c r="F712" s="490"/>
      <c r="G712" s="491"/>
      <c r="H712" s="492"/>
      <c r="I712" s="489"/>
      <c r="J712" s="434"/>
    </row>
    <row r="713" spans="1:10" s="453" customFormat="1" ht="12">
      <c r="A713" s="232"/>
      <c r="B713" s="233"/>
      <c r="C713" s="302"/>
      <c r="D713" s="248"/>
      <c r="E713" s="495"/>
      <c r="F713" s="362"/>
      <c r="G713" s="451"/>
      <c r="H713" s="364"/>
      <c r="I713" s="452"/>
      <c r="J713" s="452"/>
    </row>
    <row r="714" spans="1:10" s="453" customFormat="1" ht="12">
      <c r="A714" s="232"/>
      <c r="B714" s="233"/>
      <c r="C714" s="302"/>
      <c r="D714" s="248"/>
      <c r="E714" s="495"/>
      <c r="F714" s="362"/>
      <c r="G714" s="451"/>
      <c r="H714" s="364"/>
      <c r="I714" s="452"/>
      <c r="J714" s="452"/>
    </row>
    <row r="715" spans="1:7" ht="12.75">
      <c r="A715" s="133" t="s">
        <v>518</v>
      </c>
      <c r="B715" s="288" t="s">
        <v>1099</v>
      </c>
      <c r="C715" s="289"/>
      <c r="D715" s="290"/>
      <c r="E715" s="496"/>
      <c r="F715" s="404"/>
      <c r="G715" s="365"/>
    </row>
    <row r="716" spans="1:10" s="453" customFormat="1" ht="12">
      <c r="A716" s="232"/>
      <c r="B716" s="233"/>
      <c r="C716" s="302"/>
      <c r="D716" s="248"/>
      <c r="E716" s="495"/>
      <c r="F716" s="362"/>
      <c r="G716" s="451"/>
      <c r="H716" s="364"/>
      <c r="I716" s="452"/>
      <c r="J716" s="452"/>
    </row>
    <row r="717" spans="1:10" s="453" customFormat="1" ht="133.5" customHeight="1">
      <c r="A717" s="232"/>
      <c r="B717" s="295" t="s">
        <v>879</v>
      </c>
      <c r="C717" s="183"/>
      <c r="D717" s="294"/>
      <c r="E717" s="495"/>
      <c r="F717" s="362"/>
      <c r="G717" s="451"/>
      <c r="H717" s="364"/>
      <c r="I717" s="452"/>
      <c r="J717" s="452"/>
    </row>
    <row r="718" spans="1:10" s="453" customFormat="1" ht="159" customHeight="1">
      <c r="A718" s="232"/>
      <c r="B718" s="295" t="s">
        <v>360</v>
      </c>
      <c r="C718" s="183"/>
      <c r="D718" s="294"/>
      <c r="E718" s="495"/>
      <c r="F718" s="362"/>
      <c r="G718" s="451"/>
      <c r="H718" s="364"/>
      <c r="I718" s="452"/>
      <c r="J718" s="452"/>
    </row>
    <row r="719" spans="1:10" s="453" customFormat="1" ht="12">
      <c r="A719" s="232"/>
      <c r="B719" s="233"/>
      <c r="C719" s="302"/>
      <c r="D719" s="248"/>
      <c r="E719" s="495"/>
      <c r="F719" s="362"/>
      <c r="G719" s="451"/>
      <c r="H719" s="364"/>
      <c r="I719" s="452"/>
      <c r="J719" s="452"/>
    </row>
    <row r="720" spans="1:10" s="435" customFormat="1" ht="12">
      <c r="A720" s="296"/>
      <c r="B720" s="274" t="s">
        <v>361</v>
      </c>
      <c r="C720" s="231"/>
      <c r="D720" s="179"/>
      <c r="E720" s="406"/>
      <c r="F720" s="362"/>
      <c r="G720" s="439"/>
      <c r="H720" s="433"/>
      <c r="I720" s="434"/>
      <c r="J720" s="434"/>
    </row>
    <row r="721" spans="1:10" s="435" customFormat="1" ht="12">
      <c r="A721" s="296"/>
      <c r="B721" s="295" t="s">
        <v>362</v>
      </c>
      <c r="C721" s="224"/>
      <c r="D721" s="227"/>
      <c r="E721" s="434"/>
      <c r="F721" s="497"/>
      <c r="G721" s="434"/>
      <c r="H721" s="433"/>
      <c r="I721" s="434"/>
      <c r="J721" s="434"/>
    </row>
    <row r="722" spans="1:10" s="435" customFormat="1" ht="33" customHeight="1">
      <c r="A722" s="296"/>
      <c r="B722" s="295" t="s">
        <v>363</v>
      </c>
      <c r="C722" s="183"/>
      <c r="D722" s="294"/>
      <c r="E722" s="434"/>
      <c r="F722" s="497"/>
      <c r="G722" s="434"/>
      <c r="H722" s="433"/>
      <c r="I722" s="434"/>
      <c r="J722" s="434"/>
    </row>
    <row r="723" spans="1:10" s="435" customFormat="1" ht="14.25" customHeight="1">
      <c r="A723" s="296"/>
      <c r="B723" s="295" t="s">
        <v>878</v>
      </c>
      <c r="C723" s="303"/>
      <c r="D723" s="294"/>
      <c r="E723" s="434"/>
      <c r="F723" s="497"/>
      <c r="G723" s="434"/>
      <c r="H723" s="433"/>
      <c r="I723" s="434"/>
      <c r="J723" s="434"/>
    </row>
    <row r="724" spans="1:10" s="435" customFormat="1" ht="14.25" customHeight="1">
      <c r="A724" s="296"/>
      <c r="B724" s="295" t="s">
        <v>364</v>
      </c>
      <c r="C724" s="303"/>
      <c r="D724" s="294"/>
      <c r="E724" s="434"/>
      <c r="F724" s="497"/>
      <c r="G724" s="434"/>
      <c r="H724" s="433"/>
      <c r="I724" s="434"/>
      <c r="J724" s="434"/>
    </row>
    <row r="725" spans="1:10" s="435" customFormat="1" ht="14.25" customHeight="1">
      <c r="A725" s="296"/>
      <c r="B725" s="295"/>
      <c r="C725" s="303"/>
      <c r="D725" s="294"/>
      <c r="E725" s="434"/>
      <c r="F725" s="497"/>
      <c r="G725" s="434"/>
      <c r="H725" s="433"/>
      <c r="I725" s="434"/>
      <c r="J725" s="434"/>
    </row>
    <row r="726" spans="1:7" ht="12.75">
      <c r="A726" s="133" t="s">
        <v>519</v>
      </c>
      <c r="B726" s="288" t="s">
        <v>1305</v>
      </c>
      <c r="C726" s="289"/>
      <c r="D726" s="290"/>
      <c r="E726" s="496"/>
      <c r="F726" s="404"/>
      <c r="G726" s="365"/>
    </row>
    <row r="727" spans="1:10" s="453" customFormat="1" ht="12">
      <c r="A727" s="170"/>
      <c r="B727" s="233"/>
      <c r="C727" s="302"/>
      <c r="D727" s="248"/>
      <c r="E727" s="495"/>
      <c r="F727" s="362"/>
      <c r="G727" s="451"/>
      <c r="H727" s="364"/>
      <c r="I727" s="452"/>
      <c r="J727" s="452"/>
    </row>
    <row r="728" spans="1:10" s="376" customFormat="1" ht="202.5" customHeight="1">
      <c r="A728" s="304"/>
      <c r="B728" s="295" t="s">
        <v>365</v>
      </c>
      <c r="C728" s="183"/>
      <c r="D728" s="294"/>
      <c r="E728" s="476"/>
      <c r="F728" s="368"/>
      <c r="G728" s="369"/>
      <c r="H728" s="374"/>
      <c r="I728" s="375"/>
      <c r="J728" s="375"/>
    </row>
    <row r="729" spans="1:10" s="376" customFormat="1" ht="12.75" customHeight="1">
      <c r="A729" s="304"/>
      <c r="B729" s="263"/>
      <c r="C729" s="292"/>
      <c r="D729" s="176"/>
      <c r="E729" s="476"/>
      <c r="F729" s="368"/>
      <c r="G729" s="369"/>
      <c r="H729" s="374"/>
      <c r="I729" s="375"/>
      <c r="J729" s="375"/>
    </row>
    <row r="730" spans="1:10" s="376" customFormat="1" ht="12.75" customHeight="1">
      <c r="A730" s="304"/>
      <c r="B730" s="295" t="s">
        <v>366</v>
      </c>
      <c r="C730" s="305"/>
      <c r="D730" s="176"/>
      <c r="E730" s="476"/>
      <c r="F730" s="368"/>
      <c r="G730" s="369"/>
      <c r="H730" s="374"/>
      <c r="I730" s="375"/>
      <c r="J730" s="375"/>
    </row>
    <row r="731" spans="1:10" s="376" customFormat="1" ht="12.75" customHeight="1">
      <c r="A731" s="304"/>
      <c r="B731" s="295" t="s">
        <v>367</v>
      </c>
      <c r="C731" s="305"/>
      <c r="D731" s="176"/>
      <c r="E731" s="476"/>
      <c r="F731" s="368"/>
      <c r="G731" s="369"/>
      <c r="H731" s="374"/>
      <c r="I731" s="375"/>
      <c r="J731" s="375"/>
    </row>
    <row r="732" spans="1:10" s="376" customFormat="1" ht="14.25" customHeight="1">
      <c r="A732" s="304"/>
      <c r="B732" s="295" t="s">
        <v>368</v>
      </c>
      <c r="C732" s="306"/>
      <c r="D732" s="176"/>
      <c r="E732" s="476"/>
      <c r="F732" s="368"/>
      <c r="G732" s="369"/>
      <c r="H732" s="374"/>
      <c r="I732" s="375"/>
      <c r="J732" s="375"/>
    </row>
    <row r="733" spans="1:10" s="376" customFormat="1" ht="12.75" customHeight="1">
      <c r="A733" s="304"/>
      <c r="B733" s="263"/>
      <c r="C733" s="292"/>
      <c r="D733" s="176"/>
      <c r="E733" s="476"/>
      <c r="F733" s="368"/>
      <c r="G733" s="369"/>
      <c r="H733" s="374"/>
      <c r="I733" s="375"/>
      <c r="J733" s="375"/>
    </row>
    <row r="734" spans="1:10" s="376" customFormat="1" ht="18.75" customHeight="1">
      <c r="A734" s="304"/>
      <c r="B734" s="293" t="s">
        <v>369</v>
      </c>
      <c r="C734" s="183"/>
      <c r="D734" s="294"/>
      <c r="E734" s="476"/>
      <c r="F734" s="368"/>
      <c r="G734" s="369"/>
      <c r="H734" s="374"/>
      <c r="I734" s="375"/>
      <c r="J734" s="375"/>
    </row>
    <row r="735" spans="1:10" s="376" customFormat="1" ht="16.5" customHeight="1">
      <c r="A735" s="304"/>
      <c r="B735" s="263"/>
      <c r="C735" s="303"/>
      <c r="D735" s="294"/>
      <c r="E735" s="476"/>
      <c r="F735" s="368"/>
      <c r="G735" s="369"/>
      <c r="H735" s="374"/>
      <c r="I735" s="375"/>
      <c r="J735" s="375"/>
    </row>
    <row r="736" spans="1:10" s="376" customFormat="1" ht="16.5" customHeight="1">
      <c r="A736" s="304"/>
      <c r="B736" s="293" t="s">
        <v>878</v>
      </c>
      <c r="C736" s="303"/>
      <c r="D736" s="294"/>
      <c r="E736" s="476"/>
      <c r="F736" s="368"/>
      <c r="G736" s="369"/>
      <c r="H736" s="374"/>
      <c r="I736" s="375"/>
      <c r="J736" s="375"/>
    </row>
    <row r="737" spans="1:10" s="376" customFormat="1" ht="9" customHeight="1">
      <c r="A737" s="304"/>
      <c r="B737" s="263"/>
      <c r="C737" s="303"/>
      <c r="D737" s="294"/>
      <c r="E737" s="476"/>
      <c r="F737" s="368"/>
      <c r="G737" s="369"/>
      <c r="H737" s="374"/>
      <c r="I737" s="375"/>
      <c r="J737" s="375"/>
    </row>
    <row r="738" spans="1:10" s="435" customFormat="1" ht="12">
      <c r="A738" s="296"/>
      <c r="B738" s="274"/>
      <c r="C738" s="231"/>
      <c r="D738" s="179"/>
      <c r="E738" s="406"/>
      <c r="F738" s="362"/>
      <c r="G738" s="439"/>
      <c r="H738" s="433"/>
      <c r="I738" s="434"/>
      <c r="J738" s="434"/>
    </row>
    <row r="739" spans="1:10" s="376" customFormat="1" ht="12.75">
      <c r="A739" s="304"/>
      <c r="B739" s="263" t="s">
        <v>606</v>
      </c>
      <c r="C739" s="292"/>
      <c r="D739" s="176"/>
      <c r="E739" s="476"/>
      <c r="F739" s="368"/>
      <c r="G739" s="369"/>
      <c r="H739" s="374"/>
      <c r="I739" s="375"/>
      <c r="J739" s="375"/>
    </row>
    <row r="740" spans="1:10" s="435" customFormat="1" ht="12">
      <c r="A740" s="296"/>
      <c r="B740" s="274"/>
      <c r="C740" s="231"/>
      <c r="D740" s="179"/>
      <c r="E740" s="406"/>
      <c r="F740" s="362"/>
      <c r="G740" s="439"/>
      <c r="H740" s="433"/>
      <c r="I740" s="434"/>
      <c r="J740" s="434"/>
    </row>
    <row r="741" spans="1:10" s="376" customFormat="1" ht="12.75">
      <c r="A741" s="304"/>
      <c r="B741" s="263" t="s">
        <v>15</v>
      </c>
      <c r="C741" s="292"/>
      <c r="D741" s="176"/>
      <c r="E741" s="476"/>
      <c r="F741" s="368"/>
      <c r="G741" s="369"/>
      <c r="H741" s="374"/>
      <c r="I741" s="375"/>
      <c r="J741" s="375"/>
    </row>
    <row r="742" spans="1:10" s="376" customFormat="1" ht="12.75">
      <c r="A742" s="304"/>
      <c r="B742" s="263" t="s">
        <v>16</v>
      </c>
      <c r="C742" s="292"/>
      <c r="D742" s="176"/>
      <c r="E742" s="476"/>
      <c r="F742" s="368"/>
      <c r="G742" s="369"/>
      <c r="H742" s="374"/>
      <c r="I742" s="375"/>
      <c r="J742" s="375"/>
    </row>
    <row r="743" spans="1:10" s="376" customFormat="1" ht="12.75">
      <c r="A743" s="304"/>
      <c r="B743" s="263" t="s">
        <v>17</v>
      </c>
      <c r="C743" s="292"/>
      <c r="D743" s="176"/>
      <c r="E743" s="476"/>
      <c r="F743" s="368"/>
      <c r="G743" s="369"/>
      <c r="H743" s="374"/>
      <c r="I743" s="375"/>
      <c r="J743" s="375"/>
    </row>
    <row r="744" spans="1:5" ht="12">
      <c r="A744" s="232"/>
      <c r="B744" s="274"/>
      <c r="C744" s="231"/>
      <c r="D744" s="179"/>
      <c r="E744" s="406"/>
    </row>
    <row r="745" spans="1:5" ht="12">
      <c r="A745" s="232"/>
      <c r="B745" s="274"/>
      <c r="C745" s="231"/>
      <c r="D745" s="179"/>
      <c r="E745" s="406"/>
    </row>
    <row r="746" spans="1:4" ht="12">
      <c r="A746" s="170" t="s">
        <v>1408</v>
      </c>
      <c r="B746" s="307" t="s">
        <v>628</v>
      </c>
      <c r="C746" s="178"/>
      <c r="D746" s="204"/>
    </row>
    <row r="747" spans="1:4" ht="49.5" customHeight="1">
      <c r="A747" s="308"/>
      <c r="B747" s="309" t="s">
        <v>370</v>
      </c>
      <c r="C747" s="178"/>
      <c r="D747" s="204"/>
    </row>
    <row r="748" spans="1:4" ht="12">
      <c r="A748" s="308"/>
      <c r="B748" s="307"/>
      <c r="C748" s="178"/>
      <c r="D748" s="204"/>
    </row>
    <row r="749" spans="1:4" ht="12">
      <c r="A749" s="308" t="s">
        <v>1419</v>
      </c>
      <c r="B749" s="264" t="s">
        <v>549</v>
      </c>
      <c r="C749" s="178"/>
      <c r="D749" s="204"/>
    </row>
    <row r="750" spans="1:4" ht="12">
      <c r="A750" s="308"/>
      <c r="B750" s="264" t="s">
        <v>1109</v>
      </c>
      <c r="C750" s="178"/>
      <c r="D750" s="204"/>
    </row>
    <row r="751" spans="1:4" ht="12">
      <c r="A751" s="308"/>
      <c r="B751" s="264" t="s">
        <v>1110</v>
      </c>
      <c r="C751" s="178"/>
      <c r="D751" s="204"/>
    </row>
    <row r="752" spans="1:4" ht="15" customHeight="1">
      <c r="A752" s="308"/>
      <c r="B752" s="264" t="s">
        <v>371</v>
      </c>
      <c r="C752" s="178"/>
      <c r="D752" s="204"/>
    </row>
    <row r="753" spans="1:4" ht="19.5">
      <c r="A753" s="308"/>
      <c r="B753" s="177" t="s">
        <v>1113</v>
      </c>
      <c r="C753" s="178"/>
      <c r="D753" s="204"/>
    </row>
    <row r="754" spans="1:4" ht="12">
      <c r="A754" s="308"/>
      <c r="B754" s="264" t="s">
        <v>1071</v>
      </c>
      <c r="C754" s="178"/>
      <c r="D754" s="204"/>
    </row>
    <row r="755" spans="1:4" ht="12">
      <c r="A755" s="308"/>
      <c r="B755" s="264" t="s">
        <v>1070</v>
      </c>
      <c r="C755" s="178"/>
      <c r="D755" s="204"/>
    </row>
    <row r="756" spans="1:4" ht="12">
      <c r="A756" s="308"/>
      <c r="B756" s="264" t="s">
        <v>60</v>
      </c>
      <c r="C756" s="178"/>
      <c r="D756" s="204"/>
    </row>
    <row r="757" spans="1:4" ht="12">
      <c r="A757" s="308"/>
      <c r="B757" s="264" t="s">
        <v>591</v>
      </c>
      <c r="C757" s="178"/>
      <c r="D757" s="204"/>
    </row>
    <row r="758" spans="1:4" ht="12">
      <c r="A758" s="308"/>
      <c r="B758" s="264" t="s">
        <v>550</v>
      </c>
      <c r="C758" s="178"/>
      <c r="D758" s="204"/>
    </row>
    <row r="759" spans="1:4" ht="12">
      <c r="A759" s="308"/>
      <c r="B759" s="264" t="s">
        <v>551</v>
      </c>
      <c r="C759" s="178"/>
      <c r="D759" s="204"/>
    </row>
    <row r="760" spans="1:4" ht="12">
      <c r="A760" s="308"/>
      <c r="B760" s="264" t="s">
        <v>1111</v>
      </c>
      <c r="C760" s="178"/>
      <c r="D760" s="204"/>
    </row>
    <row r="761" spans="1:4" ht="12">
      <c r="A761" s="308"/>
      <c r="B761" s="264" t="s">
        <v>372</v>
      </c>
      <c r="C761" s="178"/>
      <c r="D761" s="204"/>
    </row>
    <row r="762" spans="1:6" ht="12">
      <c r="A762" s="308"/>
      <c r="B762" s="264" t="s">
        <v>373</v>
      </c>
      <c r="C762" s="277" t="s">
        <v>557</v>
      </c>
      <c r="D762" s="310">
        <v>1</v>
      </c>
      <c r="F762" s="362">
        <f>D762*E762</f>
        <v>0</v>
      </c>
    </row>
    <row r="763" spans="1:5" ht="12">
      <c r="A763" s="232"/>
      <c r="B763" s="274"/>
      <c r="C763" s="231"/>
      <c r="D763" s="311"/>
      <c r="E763" s="406"/>
    </row>
    <row r="764" spans="1:4" ht="12">
      <c r="A764" s="308" t="s">
        <v>1420</v>
      </c>
      <c r="B764" s="264" t="s">
        <v>549</v>
      </c>
      <c r="C764" s="178"/>
      <c r="D764" s="312"/>
    </row>
    <row r="765" spans="1:4" ht="12">
      <c r="A765" s="308"/>
      <c r="B765" s="264" t="s">
        <v>1112</v>
      </c>
      <c r="C765" s="178"/>
      <c r="D765" s="312"/>
    </row>
    <row r="766" spans="1:4" ht="12">
      <c r="A766" s="308"/>
      <c r="B766" s="264" t="s">
        <v>1110</v>
      </c>
      <c r="C766" s="178"/>
      <c r="D766" s="312"/>
    </row>
    <row r="767" spans="1:4" ht="12">
      <c r="A767" s="308"/>
      <c r="B767" s="264" t="s">
        <v>371</v>
      </c>
      <c r="C767" s="178"/>
      <c r="D767" s="312"/>
    </row>
    <row r="768" spans="1:4" ht="19.5">
      <c r="A768" s="308"/>
      <c r="B768" s="177" t="s">
        <v>1113</v>
      </c>
      <c r="C768" s="178"/>
      <c r="D768" s="312"/>
    </row>
    <row r="769" spans="1:4" ht="12">
      <c r="A769" s="308"/>
      <c r="B769" s="264" t="s">
        <v>1071</v>
      </c>
      <c r="C769" s="178"/>
      <c r="D769" s="312"/>
    </row>
    <row r="770" spans="1:4" ht="12">
      <c r="A770" s="308"/>
      <c r="B770" s="264" t="s">
        <v>1070</v>
      </c>
      <c r="C770" s="178"/>
      <c r="D770" s="312"/>
    </row>
    <row r="771" spans="1:4" ht="12">
      <c r="A771" s="308"/>
      <c r="B771" s="264" t="s">
        <v>60</v>
      </c>
      <c r="C771" s="178"/>
      <c r="D771" s="312"/>
    </row>
    <row r="772" spans="1:4" ht="12">
      <c r="A772" s="308"/>
      <c r="B772" s="264" t="s">
        <v>591</v>
      </c>
      <c r="C772" s="178"/>
      <c r="D772" s="312"/>
    </row>
    <row r="773" spans="1:4" ht="12">
      <c r="A773" s="308"/>
      <c r="B773" s="264" t="s">
        <v>550</v>
      </c>
      <c r="C773" s="178"/>
      <c r="D773" s="312"/>
    </row>
    <row r="774" spans="1:4" ht="12">
      <c r="A774" s="308"/>
      <c r="B774" s="264" t="s">
        <v>551</v>
      </c>
      <c r="C774" s="178"/>
      <c r="D774" s="312"/>
    </row>
    <row r="775" spans="1:4" ht="30">
      <c r="A775" s="308"/>
      <c r="B775" s="264" t="s">
        <v>839</v>
      </c>
      <c r="C775" s="178"/>
      <c r="D775" s="312"/>
    </row>
    <row r="776" spans="1:6" ht="12">
      <c r="A776" s="308"/>
      <c r="B776" s="264" t="s">
        <v>373</v>
      </c>
      <c r="C776" s="277" t="s">
        <v>557</v>
      </c>
      <c r="D776" s="310">
        <v>1</v>
      </c>
      <c r="F776" s="362">
        <f>D776*E776</f>
        <v>0</v>
      </c>
    </row>
    <row r="777" spans="1:6" ht="12">
      <c r="A777" s="308"/>
      <c r="B777" s="222"/>
      <c r="C777" s="223"/>
      <c r="D777" s="313"/>
      <c r="E777" s="365"/>
      <c r="F777" s="437"/>
    </row>
    <row r="778" spans="1:4" ht="12">
      <c r="A778" s="308" t="s">
        <v>913</v>
      </c>
      <c r="B778" s="264" t="s">
        <v>549</v>
      </c>
      <c r="C778" s="178"/>
      <c r="D778" s="312"/>
    </row>
    <row r="779" spans="1:4" ht="12">
      <c r="A779" s="308"/>
      <c r="B779" s="264" t="s">
        <v>552</v>
      </c>
      <c r="C779" s="178"/>
      <c r="D779" s="312"/>
    </row>
    <row r="780" spans="1:4" ht="12">
      <c r="A780" s="308"/>
      <c r="B780" s="264" t="s">
        <v>1116</v>
      </c>
      <c r="C780" s="178"/>
      <c r="D780" s="312"/>
    </row>
    <row r="781" spans="1:4" ht="12">
      <c r="A781" s="308"/>
      <c r="B781" s="264" t="s">
        <v>371</v>
      </c>
      <c r="C781" s="178"/>
      <c r="D781" s="312"/>
    </row>
    <row r="782" spans="1:4" ht="12">
      <c r="A782" s="308"/>
      <c r="B782" s="177" t="s">
        <v>1114</v>
      </c>
      <c r="C782" s="178"/>
      <c r="D782" s="312"/>
    </row>
    <row r="783" spans="1:4" ht="12">
      <c r="A783" s="308"/>
      <c r="B783" s="264" t="s">
        <v>1071</v>
      </c>
      <c r="C783" s="178"/>
      <c r="D783" s="312"/>
    </row>
    <row r="784" spans="1:4" ht="12">
      <c r="A784" s="308"/>
      <c r="B784" s="264" t="s">
        <v>1070</v>
      </c>
      <c r="C784" s="178"/>
      <c r="D784" s="312"/>
    </row>
    <row r="785" spans="1:4" ht="12">
      <c r="A785" s="308"/>
      <c r="B785" s="264" t="s">
        <v>60</v>
      </c>
      <c r="C785" s="178"/>
      <c r="D785" s="312"/>
    </row>
    <row r="786" spans="1:4" ht="12">
      <c r="A786" s="308"/>
      <c r="B786" s="264" t="s">
        <v>591</v>
      </c>
      <c r="C786" s="178"/>
      <c r="D786" s="312"/>
    </row>
    <row r="787" spans="1:4" ht="12">
      <c r="A787" s="308"/>
      <c r="B787" s="264" t="s">
        <v>550</v>
      </c>
      <c r="C787" s="178"/>
      <c r="D787" s="312"/>
    </row>
    <row r="788" spans="1:4" ht="12">
      <c r="A788" s="308"/>
      <c r="B788" s="264" t="s">
        <v>551</v>
      </c>
      <c r="C788" s="178"/>
      <c r="D788" s="312"/>
    </row>
    <row r="789" spans="1:4" ht="12">
      <c r="A789" s="308"/>
      <c r="B789" s="264" t="s">
        <v>1115</v>
      </c>
      <c r="C789" s="178"/>
      <c r="D789" s="312"/>
    </row>
    <row r="790" spans="1:4" ht="12">
      <c r="A790" s="308"/>
      <c r="B790" s="264" t="s">
        <v>374</v>
      </c>
      <c r="C790" s="178"/>
      <c r="D790" s="312"/>
    </row>
    <row r="791" spans="1:6" ht="12">
      <c r="A791" s="308"/>
      <c r="B791" s="264" t="s">
        <v>373</v>
      </c>
      <c r="C791" s="277" t="s">
        <v>557</v>
      </c>
      <c r="D791" s="310">
        <v>1</v>
      </c>
      <c r="F791" s="362">
        <f>D791*E791</f>
        <v>0</v>
      </c>
    </row>
    <row r="792" spans="1:4" ht="12">
      <c r="A792" s="170"/>
      <c r="B792" s="264"/>
      <c r="C792" s="178"/>
      <c r="D792" s="312"/>
    </row>
    <row r="793" spans="1:4" ht="12">
      <c r="A793" s="308" t="s">
        <v>914</v>
      </c>
      <c r="B793" s="264" t="s">
        <v>549</v>
      </c>
      <c r="C793" s="178"/>
      <c r="D793" s="312"/>
    </row>
    <row r="794" spans="1:4" ht="12">
      <c r="A794" s="308"/>
      <c r="B794" s="264" t="s">
        <v>553</v>
      </c>
      <c r="C794" s="178"/>
      <c r="D794" s="312"/>
    </row>
    <row r="795" spans="1:4" ht="12">
      <c r="A795" s="308"/>
      <c r="B795" s="264" t="s">
        <v>1117</v>
      </c>
      <c r="C795" s="178"/>
      <c r="D795" s="312"/>
    </row>
    <row r="796" spans="1:4" ht="12">
      <c r="A796" s="308"/>
      <c r="B796" s="264" t="s">
        <v>371</v>
      </c>
      <c r="C796" s="178"/>
      <c r="D796" s="312"/>
    </row>
    <row r="797" spans="1:4" ht="19.5">
      <c r="A797" s="308"/>
      <c r="B797" s="177" t="s">
        <v>1384</v>
      </c>
      <c r="C797" s="178"/>
      <c r="D797" s="312"/>
    </row>
    <row r="798" spans="1:4" ht="12">
      <c r="A798" s="308"/>
      <c r="B798" s="264" t="s">
        <v>1071</v>
      </c>
      <c r="C798" s="178"/>
      <c r="D798" s="312"/>
    </row>
    <row r="799" spans="1:4" ht="12">
      <c r="A799" s="308"/>
      <c r="B799" s="264" t="s">
        <v>1070</v>
      </c>
      <c r="C799" s="178"/>
      <c r="D799" s="312"/>
    </row>
    <row r="800" spans="1:4" ht="12">
      <c r="A800" s="308"/>
      <c r="B800" s="264" t="s">
        <v>60</v>
      </c>
      <c r="C800" s="178"/>
      <c r="D800" s="312"/>
    </row>
    <row r="801" spans="1:4" ht="12">
      <c r="A801" s="308"/>
      <c r="B801" s="264" t="s">
        <v>591</v>
      </c>
      <c r="C801" s="178"/>
      <c r="D801" s="312"/>
    </row>
    <row r="802" spans="1:4" ht="12">
      <c r="A802" s="308"/>
      <c r="B802" s="264" t="s">
        <v>550</v>
      </c>
      <c r="C802" s="178"/>
      <c r="D802" s="312"/>
    </row>
    <row r="803" spans="1:4" ht="12">
      <c r="A803" s="308"/>
      <c r="B803" s="264" t="s">
        <v>551</v>
      </c>
      <c r="C803" s="178"/>
      <c r="D803" s="312"/>
    </row>
    <row r="804" spans="1:4" ht="19.5">
      <c r="A804" s="308"/>
      <c r="B804" s="264" t="s">
        <v>375</v>
      </c>
      <c r="C804" s="178"/>
      <c r="D804" s="312"/>
    </row>
    <row r="805" spans="1:6" ht="12">
      <c r="A805" s="308"/>
      <c r="B805" s="264" t="s">
        <v>373</v>
      </c>
      <c r="C805" s="277" t="s">
        <v>557</v>
      </c>
      <c r="D805" s="310">
        <v>1</v>
      </c>
      <c r="F805" s="362">
        <f>D805*E805</f>
        <v>0</v>
      </c>
    </row>
    <row r="806" spans="1:4" ht="12">
      <c r="A806" s="308"/>
      <c r="B806" s="264"/>
      <c r="C806" s="178"/>
      <c r="D806" s="312"/>
    </row>
    <row r="807" spans="1:4" ht="12">
      <c r="A807" s="308" t="s">
        <v>257</v>
      </c>
      <c r="B807" s="264" t="s">
        <v>549</v>
      </c>
      <c r="C807" s="178"/>
      <c r="D807" s="312"/>
    </row>
    <row r="808" spans="1:4" ht="12">
      <c r="A808" s="308"/>
      <c r="B808" s="264" t="s">
        <v>1385</v>
      </c>
      <c r="C808" s="178"/>
      <c r="D808" s="312"/>
    </row>
    <row r="809" spans="1:4" ht="12">
      <c r="A809" s="308"/>
      <c r="B809" s="264" t="s">
        <v>1386</v>
      </c>
      <c r="C809" s="178"/>
      <c r="D809" s="312"/>
    </row>
    <row r="810" spans="1:4" ht="12">
      <c r="A810" s="308"/>
      <c r="B810" s="264" t="s">
        <v>371</v>
      </c>
      <c r="C810" s="178"/>
      <c r="D810" s="312"/>
    </row>
    <row r="811" spans="1:4" ht="12">
      <c r="A811" s="308"/>
      <c r="B811" s="177" t="s">
        <v>1388</v>
      </c>
      <c r="C811" s="178"/>
      <c r="D811" s="312"/>
    </row>
    <row r="812" spans="1:4" ht="12">
      <c r="A812" s="308"/>
      <c r="B812" s="264" t="s">
        <v>1071</v>
      </c>
      <c r="C812" s="178"/>
      <c r="D812" s="312"/>
    </row>
    <row r="813" spans="1:4" ht="12">
      <c r="A813" s="308"/>
      <c r="B813" s="264" t="s">
        <v>1070</v>
      </c>
      <c r="C813" s="178"/>
      <c r="D813" s="312"/>
    </row>
    <row r="814" spans="1:4" ht="12">
      <c r="A814" s="308"/>
      <c r="B814" s="264" t="s">
        <v>60</v>
      </c>
      <c r="C814" s="178"/>
      <c r="D814" s="312"/>
    </row>
    <row r="815" spans="1:4" ht="12">
      <c r="A815" s="308"/>
      <c r="B815" s="264" t="s">
        <v>591</v>
      </c>
      <c r="C815" s="178"/>
      <c r="D815" s="312"/>
    </row>
    <row r="816" spans="1:4" ht="12">
      <c r="A816" s="308"/>
      <c r="B816" s="264" t="s">
        <v>550</v>
      </c>
      <c r="C816" s="178"/>
      <c r="D816" s="312"/>
    </row>
    <row r="817" spans="1:4" ht="12">
      <c r="A817" s="308"/>
      <c r="B817" s="264" t="s">
        <v>551</v>
      </c>
      <c r="C817" s="178"/>
      <c r="D817" s="312"/>
    </row>
    <row r="818" spans="1:4" ht="12">
      <c r="A818" s="308"/>
      <c r="B818" s="264" t="s">
        <v>376</v>
      </c>
      <c r="C818" s="178"/>
      <c r="D818" s="312"/>
    </row>
    <row r="819" spans="1:4" ht="19.5">
      <c r="A819" s="308"/>
      <c r="B819" s="264" t="s">
        <v>1389</v>
      </c>
      <c r="C819" s="178"/>
      <c r="D819" s="312"/>
    </row>
    <row r="820" spans="1:4" ht="12">
      <c r="A820" s="308"/>
      <c r="B820" s="264" t="s">
        <v>377</v>
      </c>
      <c r="C820" s="178"/>
      <c r="D820" s="312"/>
    </row>
    <row r="821" spans="1:10" s="435" customFormat="1" ht="12">
      <c r="A821" s="296"/>
      <c r="B821" s="264" t="s">
        <v>18</v>
      </c>
      <c r="C821" s="277" t="s">
        <v>622</v>
      </c>
      <c r="D821" s="310">
        <v>1</v>
      </c>
      <c r="E821" s="361"/>
      <c r="F821" s="362">
        <f>D821*E821</f>
        <v>0</v>
      </c>
      <c r="G821" s="439"/>
      <c r="H821" s="433"/>
      <c r="I821" s="434"/>
      <c r="J821" s="434"/>
    </row>
    <row r="822" spans="1:4" ht="12">
      <c r="A822" s="170"/>
      <c r="B822" s="264"/>
      <c r="C822" s="178"/>
      <c r="D822" s="312"/>
    </row>
    <row r="823" spans="1:4" ht="12">
      <c r="A823" s="308" t="s">
        <v>258</v>
      </c>
      <c r="B823" s="264" t="s">
        <v>549</v>
      </c>
      <c r="C823" s="178"/>
      <c r="D823" s="204"/>
    </row>
    <row r="824" spans="1:4" ht="12">
      <c r="A824" s="308"/>
      <c r="B824" s="264" t="s">
        <v>1390</v>
      </c>
      <c r="C824" s="178"/>
      <c r="D824" s="204"/>
    </row>
    <row r="825" spans="1:4" ht="12">
      <c r="A825" s="308"/>
      <c r="B825" s="264" t="s">
        <v>1391</v>
      </c>
      <c r="C825" s="178"/>
      <c r="D825" s="204"/>
    </row>
    <row r="826" spans="1:4" ht="12">
      <c r="A826" s="308"/>
      <c r="B826" s="264" t="s">
        <v>371</v>
      </c>
      <c r="C826" s="178"/>
      <c r="D826" s="204"/>
    </row>
    <row r="827" spans="1:4" ht="19.5">
      <c r="A827" s="308"/>
      <c r="B827" s="177" t="s">
        <v>1392</v>
      </c>
      <c r="C827" s="178"/>
      <c r="D827" s="204"/>
    </row>
    <row r="828" spans="1:4" ht="12">
      <c r="A828" s="308"/>
      <c r="B828" s="264" t="s">
        <v>1071</v>
      </c>
      <c r="C828" s="178"/>
      <c r="D828" s="204"/>
    </row>
    <row r="829" spans="1:4" ht="12">
      <c r="A829" s="308"/>
      <c r="B829" s="264" t="s">
        <v>1070</v>
      </c>
      <c r="C829" s="178"/>
      <c r="D829" s="204"/>
    </row>
    <row r="830" spans="1:4" ht="12">
      <c r="A830" s="308"/>
      <c r="B830" s="264" t="s">
        <v>60</v>
      </c>
      <c r="C830" s="178"/>
      <c r="D830" s="204"/>
    </row>
    <row r="831" spans="1:4" ht="12">
      <c r="A831" s="308"/>
      <c r="B831" s="264" t="s">
        <v>591</v>
      </c>
      <c r="C831" s="178"/>
      <c r="D831" s="204"/>
    </row>
    <row r="832" spans="1:4" ht="12">
      <c r="A832" s="308"/>
      <c r="B832" s="264" t="s">
        <v>550</v>
      </c>
      <c r="C832" s="178"/>
      <c r="D832" s="204"/>
    </row>
    <row r="833" spans="1:4" ht="12">
      <c r="A833" s="308"/>
      <c r="B833" s="264" t="s">
        <v>551</v>
      </c>
      <c r="C833" s="178"/>
      <c r="D833" s="204"/>
    </row>
    <row r="834" spans="1:4" ht="19.5">
      <c r="A834" s="308"/>
      <c r="B834" s="264" t="s">
        <v>378</v>
      </c>
      <c r="C834" s="178"/>
      <c r="D834" s="204"/>
    </row>
    <row r="835" spans="1:6" ht="12">
      <c r="A835" s="308"/>
      <c r="B835" s="264" t="s">
        <v>376</v>
      </c>
      <c r="C835" s="277" t="s">
        <v>557</v>
      </c>
      <c r="D835" s="212">
        <v>1</v>
      </c>
      <c r="F835" s="362">
        <f>D835*E835</f>
        <v>0</v>
      </c>
    </row>
    <row r="836" spans="1:4" ht="12">
      <c r="A836" s="170"/>
      <c r="B836" s="264"/>
      <c r="C836" s="178"/>
      <c r="D836" s="234"/>
    </row>
    <row r="837" spans="1:4" ht="12">
      <c r="A837" s="308" t="s">
        <v>259</v>
      </c>
      <c r="B837" s="264" t="s">
        <v>549</v>
      </c>
      <c r="C837" s="178"/>
      <c r="D837" s="234"/>
    </row>
    <row r="838" spans="1:4" ht="12">
      <c r="A838" s="308"/>
      <c r="B838" s="264" t="s">
        <v>1135</v>
      </c>
      <c r="C838" s="178"/>
      <c r="D838" s="234"/>
    </row>
    <row r="839" spans="1:4" ht="12">
      <c r="A839" s="308"/>
      <c r="B839" s="264" t="s">
        <v>1136</v>
      </c>
      <c r="C839" s="178"/>
      <c r="D839" s="234"/>
    </row>
    <row r="840" spans="1:4" ht="12">
      <c r="A840" s="308"/>
      <c r="B840" s="264" t="s">
        <v>371</v>
      </c>
      <c r="C840" s="178"/>
      <c r="D840" s="234"/>
    </row>
    <row r="841" spans="1:4" ht="12">
      <c r="A841" s="308"/>
      <c r="B841" s="177" t="s">
        <v>1137</v>
      </c>
      <c r="C841" s="178"/>
      <c r="D841" s="234"/>
    </row>
    <row r="842" spans="1:4" ht="12">
      <c r="A842" s="308"/>
      <c r="B842" s="264" t="s">
        <v>1071</v>
      </c>
      <c r="C842" s="178"/>
      <c r="D842" s="234"/>
    </row>
    <row r="843" spans="1:4" ht="12">
      <c r="A843" s="308"/>
      <c r="B843" s="264" t="s">
        <v>60</v>
      </c>
      <c r="C843" s="178"/>
      <c r="D843" s="234"/>
    </row>
    <row r="844" spans="1:4" ht="12">
      <c r="A844" s="308"/>
      <c r="B844" s="264" t="s">
        <v>1070</v>
      </c>
      <c r="C844" s="178"/>
      <c r="D844" s="234"/>
    </row>
    <row r="845" spans="1:4" ht="12">
      <c r="A845" s="308"/>
      <c r="B845" s="264" t="s">
        <v>591</v>
      </c>
      <c r="C845" s="178"/>
      <c r="D845" s="234"/>
    </row>
    <row r="846" spans="1:4" ht="12">
      <c r="A846" s="308"/>
      <c r="B846" s="264" t="s">
        <v>550</v>
      </c>
      <c r="C846" s="178"/>
      <c r="D846" s="234"/>
    </row>
    <row r="847" spans="1:4" ht="12">
      <c r="A847" s="308"/>
      <c r="B847" s="264" t="s">
        <v>551</v>
      </c>
      <c r="C847" s="178"/>
      <c r="D847" s="234"/>
    </row>
    <row r="848" spans="1:4" ht="12">
      <c r="A848" s="308"/>
      <c r="B848" s="264" t="s">
        <v>379</v>
      </c>
      <c r="C848" s="178"/>
      <c r="D848" s="234"/>
    </row>
    <row r="849" spans="1:6" ht="12">
      <c r="A849" s="308"/>
      <c r="B849" s="264" t="s">
        <v>376</v>
      </c>
      <c r="C849" s="277" t="s">
        <v>557</v>
      </c>
      <c r="D849" s="212">
        <v>1</v>
      </c>
      <c r="F849" s="362">
        <f>D849*E849</f>
        <v>0</v>
      </c>
    </row>
    <row r="850" spans="1:4" ht="12">
      <c r="A850" s="170"/>
      <c r="B850" s="264"/>
      <c r="C850" s="178"/>
      <c r="D850" s="234"/>
    </row>
    <row r="851" spans="1:4" ht="12">
      <c r="A851" s="308" t="s">
        <v>1409</v>
      </c>
      <c r="B851" s="264" t="s">
        <v>1138</v>
      </c>
      <c r="C851" s="178"/>
      <c r="D851" s="234"/>
    </row>
    <row r="852" spans="1:4" ht="12">
      <c r="A852" s="308"/>
      <c r="B852" s="264" t="s">
        <v>1143</v>
      </c>
      <c r="C852" s="178"/>
      <c r="D852" s="234"/>
    </row>
    <row r="853" spans="1:4" ht="12">
      <c r="A853" s="308"/>
      <c r="B853" s="264" t="s">
        <v>1140</v>
      </c>
      <c r="C853" s="178"/>
      <c r="D853" s="234"/>
    </row>
    <row r="854" spans="1:4" ht="12">
      <c r="A854" s="308"/>
      <c r="B854" s="177" t="s">
        <v>1142</v>
      </c>
      <c r="C854" s="178"/>
      <c r="D854" s="234"/>
    </row>
    <row r="855" spans="1:4" ht="12">
      <c r="A855" s="308"/>
      <c r="B855" s="264" t="s">
        <v>371</v>
      </c>
      <c r="C855" s="178"/>
      <c r="D855" s="234"/>
    </row>
    <row r="856" spans="1:4" ht="12">
      <c r="A856" s="308"/>
      <c r="B856" s="264" t="s">
        <v>1071</v>
      </c>
      <c r="C856" s="178"/>
      <c r="D856" s="234"/>
    </row>
    <row r="857" spans="1:4" ht="12">
      <c r="A857" s="308"/>
      <c r="B857" s="264" t="s">
        <v>1070</v>
      </c>
      <c r="C857" s="178"/>
      <c r="D857" s="234"/>
    </row>
    <row r="858" spans="1:4" ht="12">
      <c r="A858" s="308"/>
      <c r="B858" s="264" t="s">
        <v>60</v>
      </c>
      <c r="C858" s="178"/>
      <c r="D858" s="234"/>
    </row>
    <row r="859" spans="1:4" ht="12">
      <c r="A859" s="308"/>
      <c r="B859" s="264" t="s">
        <v>288</v>
      </c>
      <c r="C859" s="178"/>
      <c r="D859" s="234"/>
    </row>
    <row r="860" spans="1:4" ht="12">
      <c r="A860" s="308"/>
      <c r="B860" s="264" t="s">
        <v>1141</v>
      </c>
      <c r="C860" s="178"/>
      <c r="D860" s="234"/>
    </row>
    <row r="861" spans="1:4" ht="12">
      <c r="A861" s="308"/>
      <c r="B861" s="264" t="s">
        <v>551</v>
      </c>
      <c r="C861" s="178"/>
      <c r="D861" s="234"/>
    </row>
    <row r="862" spans="1:6" ht="12">
      <c r="A862" s="308"/>
      <c r="B862" s="264" t="s">
        <v>376</v>
      </c>
      <c r="C862" s="277" t="s">
        <v>557</v>
      </c>
      <c r="D862" s="212">
        <v>1</v>
      </c>
      <c r="F862" s="362">
        <f>D862*E862</f>
        <v>0</v>
      </c>
    </row>
    <row r="863" spans="1:4" ht="12">
      <c r="A863" s="308"/>
      <c r="B863" s="264"/>
      <c r="C863" s="178"/>
      <c r="D863" s="204"/>
    </row>
    <row r="864" spans="1:4" ht="12">
      <c r="A864" s="308" t="s">
        <v>1410</v>
      </c>
      <c r="B864" s="264" t="s">
        <v>1138</v>
      </c>
      <c r="C864" s="178"/>
      <c r="D864" s="204"/>
    </row>
    <row r="865" spans="1:4" ht="12">
      <c r="A865" s="308"/>
      <c r="B865" s="264" t="s">
        <v>1144</v>
      </c>
      <c r="C865" s="178"/>
      <c r="D865" s="204"/>
    </row>
    <row r="866" spans="1:4" ht="12">
      <c r="A866" s="308"/>
      <c r="B866" s="264" t="s">
        <v>1145</v>
      </c>
      <c r="C866" s="178"/>
      <c r="D866" s="204"/>
    </row>
    <row r="867" spans="1:4" ht="12">
      <c r="A867" s="308"/>
      <c r="B867" s="264" t="s">
        <v>1071</v>
      </c>
      <c r="C867" s="178"/>
      <c r="D867" s="204"/>
    </row>
    <row r="868" spans="1:4" ht="12">
      <c r="A868" s="308"/>
      <c r="B868" s="264" t="s">
        <v>1070</v>
      </c>
      <c r="C868" s="178"/>
      <c r="D868" s="204"/>
    </row>
    <row r="869" spans="1:4" ht="12">
      <c r="A869" s="308"/>
      <c r="B869" s="264" t="s">
        <v>60</v>
      </c>
      <c r="C869" s="178"/>
      <c r="D869" s="204"/>
    </row>
    <row r="870" spans="1:4" ht="12">
      <c r="A870" s="308"/>
      <c r="B870" s="264" t="s">
        <v>288</v>
      </c>
      <c r="C870" s="178"/>
      <c r="D870" s="204"/>
    </row>
    <row r="871" spans="1:6" ht="19.5">
      <c r="A871" s="308"/>
      <c r="B871" s="264" t="s">
        <v>380</v>
      </c>
      <c r="C871" s="277" t="s">
        <v>557</v>
      </c>
      <c r="D871" s="212">
        <v>3</v>
      </c>
      <c r="F871" s="362">
        <f>D871*E871</f>
        <v>0</v>
      </c>
    </row>
    <row r="872" spans="1:4" ht="12">
      <c r="A872" s="308"/>
      <c r="B872" s="264"/>
      <c r="C872" s="178"/>
      <c r="D872" s="234"/>
    </row>
    <row r="873" spans="1:4" ht="12">
      <c r="A873" s="308" t="s">
        <v>1411</v>
      </c>
      <c r="B873" s="264" t="s">
        <v>1138</v>
      </c>
      <c r="C873" s="178"/>
      <c r="D873" s="234"/>
    </row>
    <row r="874" spans="1:4" ht="12">
      <c r="A874" s="308"/>
      <c r="B874" s="264" t="s">
        <v>1153</v>
      </c>
      <c r="C874" s="178"/>
      <c r="D874" s="234"/>
    </row>
    <row r="875" spans="1:4" ht="12">
      <c r="A875" s="308"/>
      <c r="B875" s="264" t="s">
        <v>1154</v>
      </c>
      <c r="C875" s="178"/>
      <c r="D875" s="234"/>
    </row>
    <row r="876" spans="1:4" ht="12">
      <c r="A876" s="308"/>
      <c r="B876" s="264" t="s">
        <v>1071</v>
      </c>
      <c r="C876" s="178"/>
      <c r="D876" s="234"/>
    </row>
    <row r="877" spans="1:4" ht="12">
      <c r="A877" s="308"/>
      <c r="B877" s="264" t="s">
        <v>1070</v>
      </c>
      <c r="C877" s="178"/>
      <c r="D877" s="234"/>
    </row>
    <row r="878" spans="1:4" ht="12">
      <c r="A878" s="308"/>
      <c r="B878" s="264" t="s">
        <v>60</v>
      </c>
      <c r="C878" s="178"/>
      <c r="D878" s="234"/>
    </row>
    <row r="879" spans="1:4" ht="12">
      <c r="A879" s="308"/>
      <c r="B879" s="264" t="s">
        <v>288</v>
      </c>
      <c r="C879" s="178"/>
      <c r="D879" s="234"/>
    </row>
    <row r="880" spans="1:6" ht="19.5">
      <c r="A880" s="308"/>
      <c r="B880" s="264" t="s">
        <v>381</v>
      </c>
      <c r="C880" s="277" t="s">
        <v>557</v>
      </c>
      <c r="D880" s="212">
        <v>10</v>
      </c>
      <c r="F880" s="362">
        <f>D880*E880</f>
        <v>0</v>
      </c>
    </row>
    <row r="881" spans="1:4" ht="12">
      <c r="A881" s="308"/>
      <c r="B881" s="264"/>
      <c r="C881" s="178"/>
      <c r="D881" s="234"/>
    </row>
    <row r="882" spans="1:4" ht="12">
      <c r="A882" s="308" t="s">
        <v>1412</v>
      </c>
      <c r="B882" s="264" t="s">
        <v>1138</v>
      </c>
      <c r="C882" s="178"/>
      <c r="D882" s="234"/>
    </row>
    <row r="883" spans="1:4" ht="12">
      <c r="A883" s="308"/>
      <c r="B883" s="264" t="s">
        <v>1155</v>
      </c>
      <c r="C883" s="178"/>
      <c r="D883" s="234"/>
    </row>
    <row r="884" spans="1:4" ht="12">
      <c r="A884" s="308"/>
      <c r="B884" s="264" t="s">
        <v>1156</v>
      </c>
      <c r="C884" s="178"/>
      <c r="D884" s="234"/>
    </row>
    <row r="885" spans="1:4" ht="12">
      <c r="A885" s="308"/>
      <c r="B885" s="264" t="s">
        <v>1071</v>
      </c>
      <c r="C885" s="178"/>
      <c r="D885" s="234"/>
    </row>
    <row r="886" spans="1:4" ht="12">
      <c r="A886" s="308"/>
      <c r="B886" s="264" t="s">
        <v>1070</v>
      </c>
      <c r="C886" s="178"/>
      <c r="D886" s="234"/>
    </row>
    <row r="887" spans="1:4" ht="12">
      <c r="A887" s="308"/>
      <c r="B887" s="264" t="s">
        <v>60</v>
      </c>
      <c r="C887" s="178"/>
      <c r="D887" s="234"/>
    </row>
    <row r="888" spans="1:4" ht="12">
      <c r="A888" s="308"/>
      <c r="B888" s="264" t="s">
        <v>288</v>
      </c>
      <c r="C888" s="178"/>
      <c r="D888" s="234"/>
    </row>
    <row r="889" spans="1:6" ht="19.5">
      <c r="A889" s="308"/>
      <c r="B889" s="264" t="s">
        <v>382</v>
      </c>
      <c r="C889" s="277" t="s">
        <v>557</v>
      </c>
      <c r="D889" s="212">
        <v>2</v>
      </c>
      <c r="F889" s="362">
        <f>D889*E889</f>
        <v>0</v>
      </c>
    </row>
    <row r="890" spans="1:4" ht="12">
      <c r="A890" s="308"/>
      <c r="B890" s="264"/>
      <c r="C890" s="178"/>
      <c r="D890" s="234"/>
    </row>
    <row r="891" spans="1:4" ht="12">
      <c r="A891" s="308" t="s">
        <v>1413</v>
      </c>
      <c r="B891" s="264" t="s">
        <v>1138</v>
      </c>
      <c r="C891" s="178"/>
      <c r="D891" s="234"/>
    </row>
    <row r="892" spans="1:4" ht="12">
      <c r="A892" s="308"/>
      <c r="B892" s="264" t="s">
        <v>1158</v>
      </c>
      <c r="C892" s="178"/>
      <c r="D892" s="234"/>
    </row>
    <row r="893" spans="1:4" ht="12">
      <c r="A893" s="308"/>
      <c r="B893" s="264" t="s">
        <v>1157</v>
      </c>
      <c r="C893" s="178"/>
      <c r="D893" s="234"/>
    </row>
    <row r="894" spans="1:4" ht="12">
      <c r="A894" s="308"/>
      <c r="B894" s="264" t="s">
        <v>1071</v>
      </c>
      <c r="C894" s="178"/>
      <c r="D894" s="234"/>
    </row>
    <row r="895" spans="1:4" ht="12">
      <c r="A895" s="308"/>
      <c r="B895" s="264" t="s">
        <v>1070</v>
      </c>
      <c r="C895" s="178"/>
      <c r="D895" s="234"/>
    </row>
    <row r="896" spans="1:4" ht="12">
      <c r="A896" s="308"/>
      <c r="B896" s="264" t="s">
        <v>60</v>
      </c>
      <c r="C896" s="178"/>
      <c r="D896" s="234"/>
    </row>
    <row r="897" spans="1:4" ht="12">
      <c r="A897" s="308"/>
      <c r="B897" s="264" t="s">
        <v>288</v>
      </c>
      <c r="C897" s="178"/>
      <c r="D897" s="234"/>
    </row>
    <row r="898" spans="1:6" ht="19.5">
      <c r="A898" s="308"/>
      <c r="B898" s="264" t="s">
        <v>383</v>
      </c>
      <c r="C898" s="277" t="s">
        <v>557</v>
      </c>
      <c r="D898" s="212">
        <v>2</v>
      </c>
      <c r="F898" s="362">
        <f>D898*E898</f>
        <v>0</v>
      </c>
    </row>
    <row r="899" spans="1:4" ht="12">
      <c r="A899" s="308"/>
      <c r="B899" s="264"/>
      <c r="C899" s="178"/>
      <c r="D899" s="234"/>
    </row>
    <row r="900" spans="1:4" ht="12">
      <c r="A900" s="308" t="s">
        <v>1414</v>
      </c>
      <c r="B900" s="264" t="s">
        <v>1138</v>
      </c>
      <c r="C900" s="178"/>
      <c r="D900" s="234"/>
    </row>
    <row r="901" spans="1:4" ht="12">
      <c r="A901" s="308"/>
      <c r="B901" s="264" t="s">
        <v>1161</v>
      </c>
      <c r="C901" s="178"/>
      <c r="D901" s="234"/>
    </row>
    <row r="902" spans="1:4" ht="12">
      <c r="A902" s="308"/>
      <c r="B902" s="264" t="s">
        <v>1159</v>
      </c>
      <c r="C902" s="178"/>
      <c r="D902" s="234"/>
    </row>
    <row r="903" spans="1:4" ht="12">
      <c r="A903" s="308"/>
      <c r="B903" s="264" t="s">
        <v>1071</v>
      </c>
      <c r="C903" s="178"/>
      <c r="D903" s="234"/>
    </row>
    <row r="904" spans="1:4" ht="12">
      <c r="A904" s="308"/>
      <c r="B904" s="264" t="s">
        <v>1070</v>
      </c>
      <c r="C904" s="178"/>
      <c r="D904" s="234"/>
    </row>
    <row r="905" spans="1:4" ht="12">
      <c r="A905" s="308"/>
      <c r="B905" s="264" t="s">
        <v>60</v>
      </c>
      <c r="C905" s="178"/>
      <c r="D905" s="234"/>
    </row>
    <row r="906" spans="1:4" ht="12">
      <c r="A906" s="308"/>
      <c r="B906" s="264" t="s">
        <v>288</v>
      </c>
      <c r="C906" s="178"/>
      <c r="D906" s="234"/>
    </row>
    <row r="907" spans="1:6" ht="19.5">
      <c r="A907" s="308"/>
      <c r="B907" s="264" t="s">
        <v>1160</v>
      </c>
      <c r="C907" s="277" t="s">
        <v>557</v>
      </c>
      <c r="D907" s="212">
        <v>2</v>
      </c>
      <c r="F907" s="362">
        <f>D907*E907</f>
        <v>0</v>
      </c>
    </row>
    <row r="908" spans="1:4" ht="12">
      <c r="A908" s="308"/>
      <c r="B908" s="264"/>
      <c r="C908" s="178"/>
      <c r="D908" s="234"/>
    </row>
    <row r="909" spans="1:4" ht="12">
      <c r="A909" s="308" t="s">
        <v>1415</v>
      </c>
      <c r="B909" s="264" t="s">
        <v>1138</v>
      </c>
      <c r="C909" s="178"/>
      <c r="D909" s="204"/>
    </row>
    <row r="910" spans="1:4" ht="12">
      <c r="A910" s="308"/>
      <c r="B910" s="264" t="s">
        <v>1139</v>
      </c>
      <c r="C910" s="178"/>
      <c r="D910" s="204"/>
    </row>
    <row r="911" spans="1:4" ht="12">
      <c r="A911" s="308"/>
      <c r="B911" s="264" t="s">
        <v>1162</v>
      </c>
      <c r="C911" s="178"/>
      <c r="D911" s="204"/>
    </row>
    <row r="912" spans="1:4" ht="12">
      <c r="A912" s="308"/>
      <c r="B912" s="264" t="s">
        <v>1071</v>
      </c>
      <c r="C912" s="178"/>
      <c r="D912" s="204"/>
    </row>
    <row r="913" spans="1:4" ht="12">
      <c r="A913" s="308"/>
      <c r="B913" s="264" t="s">
        <v>1070</v>
      </c>
      <c r="C913" s="178"/>
      <c r="D913" s="204"/>
    </row>
    <row r="914" spans="1:4" ht="12">
      <c r="A914" s="308"/>
      <c r="B914" s="264" t="s">
        <v>60</v>
      </c>
      <c r="C914" s="178"/>
      <c r="D914" s="204"/>
    </row>
    <row r="915" spans="1:4" ht="12">
      <c r="A915" s="308"/>
      <c r="B915" s="264" t="s">
        <v>288</v>
      </c>
      <c r="C915" s="178"/>
      <c r="D915" s="204"/>
    </row>
    <row r="916" spans="1:6" ht="19.5">
      <c r="A916" s="308"/>
      <c r="B916" s="264" t="s">
        <v>1393</v>
      </c>
      <c r="C916" s="277" t="s">
        <v>557</v>
      </c>
      <c r="D916" s="212">
        <v>7</v>
      </c>
      <c r="F916" s="362">
        <f>D916*E916</f>
        <v>0</v>
      </c>
    </row>
    <row r="917" spans="1:4" ht="12">
      <c r="A917" s="308"/>
      <c r="B917" s="264"/>
      <c r="C917" s="178"/>
      <c r="D917" s="234"/>
    </row>
    <row r="918" spans="1:4" ht="12">
      <c r="A918" s="308" t="s">
        <v>1416</v>
      </c>
      <c r="B918" s="264" t="s">
        <v>1138</v>
      </c>
      <c r="C918" s="178"/>
      <c r="D918" s="234"/>
    </row>
    <row r="919" spans="1:4" ht="12">
      <c r="A919" s="308"/>
      <c r="B919" s="264" t="s">
        <v>1394</v>
      </c>
      <c r="C919" s="178"/>
      <c r="D919" s="234"/>
    </row>
    <row r="920" spans="1:4" ht="12">
      <c r="A920" s="308"/>
      <c r="B920" s="264" t="s">
        <v>1395</v>
      </c>
      <c r="C920" s="178"/>
      <c r="D920" s="234"/>
    </row>
    <row r="921" spans="1:4" ht="12">
      <c r="A921" s="308"/>
      <c r="B921" s="264" t="s">
        <v>1071</v>
      </c>
      <c r="C921" s="178"/>
      <c r="D921" s="234"/>
    </row>
    <row r="922" spans="1:4" ht="12">
      <c r="A922" s="308"/>
      <c r="B922" s="264" t="s">
        <v>1070</v>
      </c>
      <c r="C922" s="178"/>
      <c r="D922" s="234"/>
    </row>
    <row r="923" spans="1:4" ht="12">
      <c r="A923" s="308"/>
      <c r="B923" s="264" t="s">
        <v>60</v>
      </c>
      <c r="C923" s="178"/>
      <c r="D923" s="234"/>
    </row>
    <row r="924" spans="1:4" ht="12">
      <c r="A924" s="308"/>
      <c r="B924" s="264" t="s">
        <v>288</v>
      </c>
      <c r="C924" s="178"/>
      <c r="D924" s="234"/>
    </row>
    <row r="925" spans="1:6" ht="19.5">
      <c r="A925" s="308"/>
      <c r="B925" s="264" t="s">
        <v>1152</v>
      </c>
      <c r="C925" s="277" t="s">
        <v>557</v>
      </c>
      <c r="D925" s="212">
        <v>1</v>
      </c>
      <c r="F925" s="362">
        <f>D925*E925</f>
        <v>0</v>
      </c>
    </row>
    <row r="926" spans="1:4" ht="12">
      <c r="A926" s="308"/>
      <c r="B926" s="264"/>
      <c r="C926" s="178"/>
      <c r="D926" s="234"/>
    </row>
    <row r="927" spans="1:4" ht="12">
      <c r="A927" s="308" t="s">
        <v>10</v>
      </c>
      <c r="B927" s="264" t="s">
        <v>1138</v>
      </c>
      <c r="C927" s="178"/>
      <c r="D927" s="234"/>
    </row>
    <row r="928" spans="1:4" ht="12">
      <c r="A928" s="308"/>
      <c r="B928" s="264" t="s">
        <v>1396</v>
      </c>
      <c r="C928" s="178"/>
      <c r="D928" s="234"/>
    </row>
    <row r="929" spans="1:4" ht="12">
      <c r="A929" s="308"/>
      <c r="B929" s="264" t="s">
        <v>1397</v>
      </c>
      <c r="C929" s="178"/>
      <c r="D929" s="234"/>
    </row>
    <row r="930" spans="1:4" ht="12">
      <c r="A930" s="308"/>
      <c r="B930" s="264" t="s">
        <v>1071</v>
      </c>
      <c r="C930" s="178"/>
      <c r="D930" s="234"/>
    </row>
    <row r="931" spans="1:4" ht="12">
      <c r="A931" s="308"/>
      <c r="B931" s="264" t="s">
        <v>1070</v>
      </c>
      <c r="C931" s="178"/>
      <c r="D931" s="234"/>
    </row>
    <row r="932" spans="1:4" ht="12">
      <c r="A932" s="308"/>
      <c r="B932" s="264" t="s">
        <v>60</v>
      </c>
      <c r="C932" s="178"/>
      <c r="D932" s="234"/>
    </row>
    <row r="933" spans="1:4" ht="12">
      <c r="A933" s="308"/>
      <c r="B933" s="264" t="s">
        <v>288</v>
      </c>
      <c r="C933" s="178"/>
      <c r="D933" s="234"/>
    </row>
    <row r="934" spans="1:6" ht="19.5">
      <c r="A934" s="308"/>
      <c r="B934" s="264" t="s">
        <v>1398</v>
      </c>
      <c r="C934" s="277" t="s">
        <v>557</v>
      </c>
      <c r="D934" s="212">
        <v>4</v>
      </c>
      <c r="F934" s="362">
        <f>D934*E934</f>
        <v>0</v>
      </c>
    </row>
    <row r="935" spans="1:4" ht="12">
      <c r="A935" s="170"/>
      <c r="B935" s="264"/>
      <c r="C935" s="178"/>
      <c r="D935" s="234"/>
    </row>
    <row r="936" spans="1:4" ht="12">
      <c r="A936" s="170" t="s">
        <v>11</v>
      </c>
      <c r="B936" s="264" t="s">
        <v>38</v>
      </c>
      <c r="C936" s="178"/>
      <c r="D936" s="234"/>
    </row>
    <row r="937" spans="1:4" ht="12">
      <c r="A937" s="170"/>
      <c r="B937" s="264" t="s">
        <v>384</v>
      </c>
      <c r="C937" s="178"/>
      <c r="D937" s="234"/>
    </row>
    <row r="938" spans="1:4" ht="12">
      <c r="A938" s="170"/>
      <c r="B938" s="264" t="s">
        <v>385</v>
      </c>
      <c r="C938" s="178"/>
      <c r="D938" s="234"/>
    </row>
    <row r="939" spans="1:4" ht="12">
      <c r="A939" s="170"/>
      <c r="B939" s="264" t="s">
        <v>386</v>
      </c>
      <c r="C939" s="178"/>
      <c r="D939" s="234"/>
    </row>
    <row r="940" spans="1:4" ht="12">
      <c r="A940" s="170"/>
      <c r="B940" s="264" t="s">
        <v>1071</v>
      </c>
      <c r="C940" s="178"/>
      <c r="D940" s="234"/>
    </row>
    <row r="941" spans="1:4" ht="12">
      <c r="A941" s="170"/>
      <c r="B941" s="264" t="s">
        <v>1070</v>
      </c>
      <c r="C941" s="178"/>
      <c r="D941" s="234"/>
    </row>
    <row r="942" spans="1:4" ht="12">
      <c r="A942" s="170"/>
      <c r="B942" s="264" t="s">
        <v>60</v>
      </c>
      <c r="C942" s="178"/>
      <c r="D942" s="234"/>
    </row>
    <row r="943" spans="1:4" ht="12">
      <c r="A943" s="170"/>
      <c r="B943" s="264" t="s">
        <v>458</v>
      </c>
      <c r="C943" s="178"/>
      <c r="D943" s="234"/>
    </row>
    <row r="944" spans="1:4" ht="12">
      <c r="A944" s="170"/>
      <c r="B944" s="264" t="s">
        <v>288</v>
      </c>
      <c r="C944" s="178"/>
      <c r="D944" s="234"/>
    </row>
    <row r="945" spans="1:6" ht="19.5">
      <c r="A945" s="170"/>
      <c r="B945" s="264" t="s">
        <v>387</v>
      </c>
      <c r="C945" s="277" t="s">
        <v>557</v>
      </c>
      <c r="D945" s="212">
        <v>4</v>
      </c>
      <c r="F945" s="362">
        <f>D945*E945</f>
        <v>0</v>
      </c>
    </row>
    <row r="946" spans="1:4" ht="12">
      <c r="A946" s="170"/>
      <c r="B946" s="264"/>
      <c r="C946" s="178"/>
      <c r="D946" s="234"/>
    </row>
    <row r="947" spans="1:4" ht="12">
      <c r="A947" s="170" t="s">
        <v>12</v>
      </c>
      <c r="B947" s="264" t="s">
        <v>38</v>
      </c>
      <c r="C947" s="178"/>
      <c r="D947" s="234"/>
    </row>
    <row r="948" spans="1:4" ht="12">
      <c r="A948" s="170"/>
      <c r="B948" s="264" t="s">
        <v>388</v>
      </c>
      <c r="C948" s="178"/>
      <c r="D948" s="234"/>
    </row>
    <row r="949" spans="1:4" ht="12">
      <c r="A949" s="170"/>
      <c r="B949" s="264" t="s">
        <v>389</v>
      </c>
      <c r="C949" s="178"/>
      <c r="D949" s="234"/>
    </row>
    <row r="950" spans="1:4" ht="12">
      <c r="A950" s="170"/>
      <c r="B950" s="264" t="s">
        <v>386</v>
      </c>
      <c r="C950" s="178"/>
      <c r="D950" s="234"/>
    </row>
    <row r="951" spans="1:4" ht="12">
      <c r="A951" s="170"/>
      <c r="B951" s="264" t="s">
        <v>1071</v>
      </c>
      <c r="C951" s="178"/>
      <c r="D951" s="234"/>
    </row>
    <row r="952" spans="1:4" ht="12">
      <c r="A952" s="170"/>
      <c r="B952" s="264" t="s">
        <v>1070</v>
      </c>
      <c r="C952" s="178"/>
      <c r="D952" s="234"/>
    </row>
    <row r="953" spans="1:4" ht="12">
      <c r="A953" s="170"/>
      <c r="B953" s="264" t="s">
        <v>60</v>
      </c>
      <c r="C953" s="178"/>
      <c r="D953" s="234"/>
    </row>
    <row r="954" spans="1:4" ht="12">
      <c r="A954" s="170"/>
      <c r="B954" s="264" t="s">
        <v>458</v>
      </c>
      <c r="C954" s="178"/>
      <c r="D954" s="234"/>
    </row>
    <row r="955" spans="1:4" ht="12">
      <c r="A955" s="170"/>
      <c r="B955" s="264" t="s">
        <v>288</v>
      </c>
      <c r="C955" s="178"/>
      <c r="D955" s="234"/>
    </row>
    <row r="956" spans="1:6" ht="19.5">
      <c r="A956" s="170"/>
      <c r="B956" s="264" t="s">
        <v>387</v>
      </c>
      <c r="C956" s="277" t="s">
        <v>557</v>
      </c>
      <c r="D956" s="212">
        <v>2</v>
      </c>
      <c r="F956" s="362">
        <f>D956*E956</f>
        <v>0</v>
      </c>
    </row>
    <row r="957" spans="1:4" ht="12">
      <c r="A957" s="170"/>
      <c r="B957" s="264"/>
      <c r="C957" s="178"/>
      <c r="D957" s="234"/>
    </row>
    <row r="958" spans="1:4" ht="12">
      <c r="A958" s="308" t="s">
        <v>13</v>
      </c>
      <c r="B958" s="264" t="s">
        <v>1103</v>
      </c>
      <c r="C958" s="178"/>
      <c r="D958" s="234"/>
    </row>
    <row r="959" spans="1:4" ht="19.5">
      <c r="A959" s="134"/>
      <c r="B959" s="264" t="s">
        <v>1401</v>
      </c>
      <c r="C959" s="178"/>
      <c r="D959" s="234"/>
    </row>
    <row r="960" spans="1:4" ht="12">
      <c r="A960" s="308"/>
      <c r="B960" s="264" t="s">
        <v>1399</v>
      </c>
      <c r="C960" s="178"/>
      <c r="D960" s="234"/>
    </row>
    <row r="961" spans="1:4" ht="12">
      <c r="A961" s="308"/>
      <c r="B961" s="264" t="s">
        <v>1400</v>
      </c>
      <c r="C961" s="178"/>
      <c r="D961" s="234"/>
    </row>
    <row r="962" spans="1:4" ht="12">
      <c r="A962" s="308"/>
      <c r="B962" s="264" t="s">
        <v>371</v>
      </c>
      <c r="C962" s="178"/>
      <c r="D962" s="234"/>
    </row>
    <row r="963" spans="1:4" ht="12">
      <c r="A963" s="308"/>
      <c r="B963" s="264" t="s">
        <v>1071</v>
      </c>
      <c r="C963" s="178"/>
      <c r="D963" s="234"/>
    </row>
    <row r="964" spans="1:4" ht="12">
      <c r="A964" s="308"/>
      <c r="B964" s="264" t="s">
        <v>1883</v>
      </c>
      <c r="C964" s="178"/>
      <c r="D964" s="234"/>
    </row>
    <row r="965" spans="1:4" ht="12">
      <c r="A965" s="308"/>
      <c r="B965" s="264" t="s">
        <v>60</v>
      </c>
      <c r="C965" s="178"/>
      <c r="D965" s="234"/>
    </row>
    <row r="966" spans="1:4" ht="12">
      <c r="A966" s="308"/>
      <c r="B966" s="264" t="s">
        <v>287</v>
      </c>
      <c r="C966" s="178"/>
      <c r="D966" s="234"/>
    </row>
    <row r="967" spans="1:4" ht="12">
      <c r="A967" s="308"/>
      <c r="B967" s="264" t="s">
        <v>286</v>
      </c>
      <c r="C967" s="178"/>
      <c r="D967" s="234"/>
    </row>
    <row r="968" spans="1:4" ht="30">
      <c r="A968" s="308"/>
      <c r="B968" s="264" t="s">
        <v>293</v>
      </c>
      <c r="C968" s="178"/>
      <c r="D968" s="234"/>
    </row>
    <row r="969" spans="1:4" ht="12">
      <c r="A969" s="308"/>
      <c r="B969" s="264" t="s">
        <v>390</v>
      </c>
      <c r="C969" s="178"/>
      <c r="D969" s="234"/>
    </row>
    <row r="970" spans="1:4" ht="12">
      <c r="A970" s="308"/>
      <c r="B970" s="264" t="s">
        <v>1402</v>
      </c>
      <c r="C970" s="178"/>
      <c r="D970" s="234"/>
    </row>
    <row r="971" spans="1:6" ht="12">
      <c r="A971" s="308"/>
      <c r="B971" s="264" t="s">
        <v>18</v>
      </c>
      <c r="C971" s="277" t="s">
        <v>557</v>
      </c>
      <c r="D971" s="212">
        <v>4</v>
      </c>
      <c r="F971" s="362">
        <f>D971*E971</f>
        <v>0</v>
      </c>
    </row>
    <row r="972" spans="1:4" ht="12">
      <c r="A972" s="170"/>
      <c r="B972" s="177"/>
      <c r="C972" s="178"/>
      <c r="D972" s="234"/>
    </row>
    <row r="973" spans="1:4" ht="12">
      <c r="A973" s="308" t="s">
        <v>216</v>
      </c>
      <c r="B973" s="264" t="s">
        <v>1103</v>
      </c>
      <c r="C973" s="178"/>
      <c r="D973" s="204"/>
    </row>
    <row r="974" spans="1:4" ht="19.5">
      <c r="A974" s="134"/>
      <c r="B974" s="264" t="s">
        <v>291</v>
      </c>
      <c r="C974" s="178"/>
      <c r="D974" s="204"/>
    </row>
    <row r="975" spans="1:4" ht="12">
      <c r="A975" s="308"/>
      <c r="B975" s="264" t="s">
        <v>289</v>
      </c>
      <c r="C975" s="178"/>
      <c r="D975" s="204"/>
    </row>
    <row r="976" spans="1:4" ht="12">
      <c r="A976" s="308"/>
      <c r="B976" s="264" t="s">
        <v>290</v>
      </c>
      <c r="C976" s="178"/>
      <c r="D976" s="204"/>
    </row>
    <row r="977" spans="1:4" ht="12">
      <c r="A977" s="308"/>
      <c r="B977" s="264" t="s">
        <v>1071</v>
      </c>
      <c r="C977" s="178"/>
      <c r="D977" s="204"/>
    </row>
    <row r="978" spans="1:4" ht="12">
      <c r="A978" s="308"/>
      <c r="B978" s="264" t="s">
        <v>1883</v>
      </c>
      <c r="C978" s="178"/>
      <c r="D978" s="204"/>
    </row>
    <row r="979" spans="1:4" ht="12">
      <c r="A979" s="308"/>
      <c r="B979" s="264" t="s">
        <v>60</v>
      </c>
      <c r="C979" s="178"/>
      <c r="D979" s="204"/>
    </row>
    <row r="980" spans="1:4" ht="12">
      <c r="A980" s="308"/>
      <c r="B980" s="264" t="s">
        <v>287</v>
      </c>
      <c r="C980" s="178"/>
      <c r="D980" s="204"/>
    </row>
    <row r="981" spans="1:4" ht="12">
      <c r="A981" s="308"/>
      <c r="B981" s="264" t="s">
        <v>286</v>
      </c>
      <c r="C981" s="178"/>
      <c r="D981" s="204"/>
    </row>
    <row r="982" spans="1:4" ht="30">
      <c r="A982" s="308"/>
      <c r="B982" s="264" t="s">
        <v>285</v>
      </c>
      <c r="C982" s="178"/>
      <c r="D982" s="204"/>
    </row>
    <row r="983" spans="1:4" ht="12">
      <c r="A983" s="308"/>
      <c r="B983" s="264" t="s">
        <v>292</v>
      </c>
      <c r="C983" s="178"/>
      <c r="D983" s="204"/>
    </row>
    <row r="984" spans="1:4" ht="12">
      <c r="A984" s="308"/>
      <c r="B984" s="264" t="s">
        <v>1402</v>
      </c>
      <c r="C984" s="178"/>
      <c r="D984" s="204"/>
    </row>
    <row r="985" spans="1:6" ht="12">
      <c r="A985" s="308"/>
      <c r="B985" s="264" t="s">
        <v>18</v>
      </c>
      <c r="C985" s="277" t="s">
        <v>557</v>
      </c>
      <c r="D985" s="212">
        <v>1</v>
      </c>
      <c r="F985" s="362">
        <f>D985*E985</f>
        <v>0</v>
      </c>
    </row>
    <row r="986" spans="1:4" ht="12">
      <c r="A986" s="170"/>
      <c r="B986" s="264"/>
      <c r="C986" s="178"/>
      <c r="D986" s="234"/>
    </row>
    <row r="987" spans="1:4" ht="12">
      <c r="A987" s="308" t="s">
        <v>217</v>
      </c>
      <c r="B987" s="264" t="s">
        <v>1103</v>
      </c>
      <c r="C987" s="178"/>
      <c r="D987" s="234"/>
    </row>
    <row r="988" spans="1:4" ht="19.5">
      <c r="A988" s="134"/>
      <c r="B988" s="264" t="s">
        <v>1401</v>
      </c>
      <c r="C988" s="178"/>
      <c r="D988" s="234"/>
    </row>
    <row r="989" spans="1:4" ht="12">
      <c r="A989" s="308"/>
      <c r="B989" s="264" t="s">
        <v>294</v>
      </c>
      <c r="C989" s="178"/>
      <c r="D989" s="234"/>
    </row>
    <row r="990" spans="1:4" ht="12">
      <c r="A990" s="308"/>
      <c r="B990" s="264" t="s">
        <v>295</v>
      </c>
      <c r="C990" s="178"/>
      <c r="D990" s="234"/>
    </row>
    <row r="991" spans="1:4" ht="12">
      <c r="A991" s="308"/>
      <c r="B991" s="264" t="s">
        <v>371</v>
      </c>
      <c r="C991" s="178"/>
      <c r="D991" s="234"/>
    </row>
    <row r="992" spans="1:4" ht="12">
      <c r="A992" s="308"/>
      <c r="B992" s="264" t="s">
        <v>1071</v>
      </c>
      <c r="C992" s="178"/>
      <c r="D992" s="234"/>
    </row>
    <row r="993" spans="1:4" ht="12">
      <c r="A993" s="308"/>
      <c r="B993" s="264" t="s">
        <v>1883</v>
      </c>
      <c r="C993" s="178"/>
      <c r="D993" s="234"/>
    </row>
    <row r="994" spans="1:4" ht="12">
      <c r="A994" s="308"/>
      <c r="B994" s="264" t="s">
        <v>60</v>
      </c>
      <c r="C994" s="178"/>
      <c r="D994" s="234"/>
    </row>
    <row r="995" spans="1:4" ht="12">
      <c r="A995" s="308"/>
      <c r="B995" s="264" t="s">
        <v>287</v>
      </c>
      <c r="C995" s="178"/>
      <c r="D995" s="234"/>
    </row>
    <row r="996" spans="1:4" ht="12">
      <c r="A996" s="308"/>
      <c r="B996" s="264" t="s">
        <v>286</v>
      </c>
      <c r="C996" s="178"/>
      <c r="D996" s="234"/>
    </row>
    <row r="997" spans="1:4" ht="30">
      <c r="A997" s="308"/>
      <c r="B997" s="264" t="s">
        <v>293</v>
      </c>
      <c r="C997" s="178"/>
      <c r="D997" s="234"/>
    </row>
    <row r="998" spans="1:4" ht="12">
      <c r="A998" s="308"/>
      <c r="B998" s="264" t="s">
        <v>1402</v>
      </c>
      <c r="C998" s="178"/>
      <c r="D998" s="234"/>
    </row>
    <row r="999" spans="1:6" ht="12">
      <c r="A999" s="308"/>
      <c r="B999" s="264" t="s">
        <v>18</v>
      </c>
      <c r="C999" s="277" t="s">
        <v>557</v>
      </c>
      <c r="D999" s="212">
        <v>4</v>
      </c>
      <c r="F999" s="362">
        <f>D999*E999</f>
        <v>0</v>
      </c>
    </row>
    <row r="1000" spans="1:4" ht="12">
      <c r="A1000" s="170"/>
      <c r="B1000" s="264"/>
      <c r="C1000" s="178"/>
      <c r="D1000" s="234"/>
    </row>
    <row r="1001" spans="1:4" ht="12">
      <c r="A1001" s="308" t="s">
        <v>218</v>
      </c>
      <c r="B1001" s="264" t="s">
        <v>391</v>
      </c>
      <c r="C1001" s="178"/>
      <c r="D1001" s="234"/>
    </row>
    <row r="1002" spans="1:4" ht="19.5">
      <c r="A1002" s="134"/>
      <c r="B1002" s="264" t="s">
        <v>392</v>
      </c>
      <c r="C1002" s="178"/>
      <c r="D1002" s="234"/>
    </row>
    <row r="1003" spans="1:4" ht="12">
      <c r="A1003" s="308"/>
      <c r="B1003" s="264" t="s">
        <v>296</v>
      </c>
      <c r="C1003" s="178"/>
      <c r="D1003" s="234"/>
    </row>
    <row r="1004" spans="1:4" ht="12">
      <c r="A1004" s="308"/>
      <c r="B1004" s="264" t="s">
        <v>1883</v>
      </c>
      <c r="C1004" s="178"/>
      <c r="D1004" s="234"/>
    </row>
    <row r="1005" spans="1:4" ht="12">
      <c r="A1005" s="308"/>
      <c r="B1005" s="264" t="s">
        <v>160</v>
      </c>
      <c r="C1005" s="178"/>
      <c r="D1005" s="234"/>
    </row>
    <row r="1006" spans="1:4" ht="12">
      <c r="A1006" s="308"/>
      <c r="B1006" s="264" t="s">
        <v>60</v>
      </c>
      <c r="C1006" s="178"/>
      <c r="D1006" s="234"/>
    </row>
    <row r="1007" spans="1:4" ht="12">
      <c r="A1007" s="308"/>
      <c r="B1007" s="264" t="s">
        <v>297</v>
      </c>
      <c r="C1007" s="178"/>
      <c r="D1007" s="234"/>
    </row>
    <row r="1008" spans="1:4" ht="12">
      <c r="A1008" s="308"/>
      <c r="B1008" s="264" t="s">
        <v>298</v>
      </c>
      <c r="C1008" s="178"/>
      <c r="D1008" s="234"/>
    </row>
    <row r="1009" spans="1:4" ht="23.25" customHeight="1">
      <c r="A1009" s="308"/>
      <c r="B1009" s="264" t="s">
        <v>452</v>
      </c>
      <c r="C1009" s="178"/>
      <c r="D1009" s="234"/>
    </row>
    <row r="1010" spans="1:4" ht="12">
      <c r="A1010" s="308"/>
      <c r="B1010" s="264" t="s">
        <v>36</v>
      </c>
      <c r="C1010" s="178"/>
      <c r="D1010" s="234"/>
    </row>
    <row r="1011" spans="1:4" ht="12">
      <c r="A1011" s="308"/>
      <c r="B1011" s="177" t="s">
        <v>299</v>
      </c>
      <c r="C1011" s="178"/>
      <c r="D1011" s="234"/>
    </row>
    <row r="1012" spans="1:6" ht="12">
      <c r="A1012" s="308"/>
      <c r="B1012" s="264" t="s">
        <v>18</v>
      </c>
      <c r="C1012" s="277" t="s">
        <v>557</v>
      </c>
      <c r="D1012" s="212">
        <v>5</v>
      </c>
      <c r="F1012" s="362">
        <f>D1012*E1012</f>
        <v>0</v>
      </c>
    </row>
    <row r="1013" spans="1:4" ht="12">
      <c r="A1013" s="170"/>
      <c r="B1013" s="264"/>
      <c r="C1013" s="178"/>
      <c r="D1013" s="234"/>
    </row>
    <row r="1014" spans="1:4" ht="12">
      <c r="A1014" s="308" t="s">
        <v>221</v>
      </c>
      <c r="B1014" s="264" t="s">
        <v>391</v>
      </c>
      <c r="C1014" s="178"/>
      <c r="D1014" s="234"/>
    </row>
    <row r="1015" spans="1:4" ht="19.5">
      <c r="A1015" s="170"/>
      <c r="B1015" s="264" t="s">
        <v>393</v>
      </c>
      <c r="C1015" s="178"/>
      <c r="D1015" s="234"/>
    </row>
    <row r="1016" spans="1:4" ht="12">
      <c r="A1016" s="308"/>
      <c r="B1016" s="264" t="s">
        <v>300</v>
      </c>
      <c r="C1016" s="178"/>
      <c r="D1016" s="234"/>
    </row>
    <row r="1017" spans="1:4" ht="12">
      <c r="A1017" s="308"/>
      <c r="B1017" s="264" t="s">
        <v>1883</v>
      </c>
      <c r="C1017" s="178"/>
      <c r="D1017" s="234"/>
    </row>
    <row r="1018" spans="1:4" ht="12">
      <c r="A1018" s="308"/>
      <c r="B1018" s="264" t="s">
        <v>160</v>
      </c>
      <c r="C1018" s="178"/>
      <c r="D1018" s="234"/>
    </row>
    <row r="1019" spans="1:4" ht="12">
      <c r="A1019" s="308"/>
      <c r="B1019" s="264" t="s">
        <v>60</v>
      </c>
      <c r="C1019" s="178"/>
      <c r="D1019" s="234"/>
    </row>
    <row r="1020" spans="1:4" ht="12">
      <c r="A1020" s="308"/>
      <c r="B1020" s="264" t="s">
        <v>297</v>
      </c>
      <c r="C1020" s="178"/>
      <c r="D1020" s="234"/>
    </row>
    <row r="1021" spans="1:4" ht="12">
      <c r="A1021" s="308"/>
      <c r="B1021" s="264" t="s">
        <v>298</v>
      </c>
      <c r="C1021" s="178"/>
      <c r="D1021" s="234"/>
    </row>
    <row r="1022" spans="1:4" ht="30">
      <c r="A1022" s="308"/>
      <c r="B1022" s="264" t="s">
        <v>451</v>
      </c>
      <c r="C1022" s="178"/>
      <c r="D1022" s="234"/>
    </row>
    <row r="1023" spans="1:4" ht="12">
      <c r="A1023" s="308"/>
      <c r="B1023" s="264" t="s">
        <v>36</v>
      </c>
      <c r="C1023" s="178"/>
      <c r="D1023" s="234"/>
    </row>
    <row r="1024" spans="1:4" ht="12">
      <c r="A1024" s="308"/>
      <c r="B1024" s="177" t="s">
        <v>299</v>
      </c>
      <c r="C1024" s="178"/>
      <c r="D1024" s="234"/>
    </row>
    <row r="1025" spans="1:6" ht="12">
      <c r="A1025" s="308"/>
      <c r="B1025" s="264" t="s">
        <v>18</v>
      </c>
      <c r="C1025" s="277" t="s">
        <v>557</v>
      </c>
      <c r="D1025" s="212">
        <v>1</v>
      </c>
      <c r="F1025" s="362">
        <f>D1025*E1025</f>
        <v>0</v>
      </c>
    </row>
    <row r="1026" spans="1:4" ht="12">
      <c r="A1026" s="170"/>
      <c r="B1026" s="264"/>
      <c r="C1026" s="178"/>
      <c r="D1026" s="234"/>
    </row>
    <row r="1027" spans="1:4" ht="12">
      <c r="A1027" s="308" t="s">
        <v>219</v>
      </c>
      <c r="B1027" s="264" t="s">
        <v>391</v>
      </c>
      <c r="C1027" s="178"/>
      <c r="D1027" s="234"/>
    </row>
    <row r="1028" spans="1:4" ht="19.5">
      <c r="A1028" s="134"/>
      <c r="B1028" s="264" t="s">
        <v>302</v>
      </c>
      <c r="C1028" s="178"/>
      <c r="D1028" s="234"/>
    </row>
    <row r="1029" spans="1:4" ht="12">
      <c r="A1029" s="308"/>
      <c r="B1029" s="264" t="s">
        <v>301</v>
      </c>
      <c r="C1029" s="178"/>
      <c r="D1029" s="234"/>
    </row>
    <row r="1030" spans="1:4" ht="12">
      <c r="A1030" s="308"/>
      <c r="B1030" s="264" t="s">
        <v>1883</v>
      </c>
      <c r="C1030" s="178"/>
      <c r="D1030" s="234"/>
    </row>
    <row r="1031" spans="1:4" ht="12">
      <c r="A1031" s="308"/>
      <c r="B1031" s="264" t="s">
        <v>160</v>
      </c>
      <c r="C1031" s="178"/>
      <c r="D1031" s="234"/>
    </row>
    <row r="1032" spans="1:4" ht="12">
      <c r="A1032" s="308"/>
      <c r="B1032" s="264" t="s">
        <v>60</v>
      </c>
      <c r="C1032" s="178"/>
      <c r="D1032" s="234"/>
    </row>
    <row r="1033" spans="1:4" ht="12">
      <c r="A1033" s="308"/>
      <c r="B1033" s="264" t="s">
        <v>297</v>
      </c>
      <c r="C1033" s="178"/>
      <c r="D1033" s="234"/>
    </row>
    <row r="1034" spans="1:4" ht="12">
      <c r="A1034" s="308"/>
      <c r="B1034" s="264" t="s">
        <v>298</v>
      </c>
      <c r="C1034" s="178"/>
      <c r="D1034" s="234"/>
    </row>
    <row r="1035" spans="1:4" ht="30">
      <c r="A1035" s="308"/>
      <c r="B1035" s="264" t="s">
        <v>451</v>
      </c>
      <c r="C1035" s="178"/>
      <c r="D1035" s="234"/>
    </row>
    <row r="1036" spans="1:4" ht="12">
      <c r="A1036" s="308"/>
      <c r="B1036" s="264" t="s">
        <v>36</v>
      </c>
      <c r="C1036" s="178"/>
      <c r="D1036" s="234"/>
    </row>
    <row r="1037" spans="1:4" ht="12">
      <c r="A1037" s="308"/>
      <c r="B1037" s="177" t="s">
        <v>299</v>
      </c>
      <c r="C1037" s="178"/>
      <c r="D1037" s="234"/>
    </row>
    <row r="1038" spans="1:6" ht="12">
      <c r="A1038" s="308"/>
      <c r="B1038" s="264" t="s">
        <v>18</v>
      </c>
      <c r="C1038" s="277" t="s">
        <v>557</v>
      </c>
      <c r="D1038" s="212">
        <v>4</v>
      </c>
      <c r="F1038" s="362">
        <f>D1038*E1038</f>
        <v>0</v>
      </c>
    </row>
    <row r="1039" spans="1:4" ht="12">
      <c r="A1039" s="170"/>
      <c r="B1039" s="264"/>
      <c r="C1039" s="178"/>
      <c r="D1039" s="234"/>
    </row>
    <row r="1040" spans="1:4" ht="12">
      <c r="A1040" s="308" t="s">
        <v>220</v>
      </c>
      <c r="B1040" s="264" t="s">
        <v>391</v>
      </c>
      <c r="C1040" s="178"/>
      <c r="D1040" s="234"/>
    </row>
    <row r="1041" spans="1:4" ht="19.5">
      <c r="A1041" s="134"/>
      <c r="B1041" s="264" t="s">
        <v>394</v>
      </c>
      <c r="C1041" s="178"/>
      <c r="D1041" s="234"/>
    </row>
    <row r="1042" spans="1:4" ht="12">
      <c r="A1042" s="308"/>
      <c r="B1042" s="264" t="s">
        <v>303</v>
      </c>
      <c r="C1042" s="178"/>
      <c r="D1042" s="234"/>
    </row>
    <row r="1043" spans="1:4" ht="12">
      <c r="A1043" s="308"/>
      <c r="B1043" s="264" t="s">
        <v>1883</v>
      </c>
      <c r="C1043" s="178"/>
      <c r="D1043" s="234"/>
    </row>
    <row r="1044" spans="1:4" ht="12">
      <c r="A1044" s="308"/>
      <c r="B1044" s="264" t="s">
        <v>160</v>
      </c>
      <c r="C1044" s="178"/>
      <c r="D1044" s="234"/>
    </row>
    <row r="1045" spans="1:4" ht="12">
      <c r="A1045" s="308"/>
      <c r="B1045" s="264" t="s">
        <v>60</v>
      </c>
      <c r="C1045" s="178"/>
      <c r="D1045" s="234"/>
    </row>
    <row r="1046" spans="1:4" ht="12">
      <c r="A1046" s="308"/>
      <c r="B1046" s="264" t="s">
        <v>297</v>
      </c>
      <c r="C1046" s="178"/>
      <c r="D1046" s="234"/>
    </row>
    <row r="1047" spans="1:4" ht="12">
      <c r="A1047" s="308"/>
      <c r="B1047" s="264" t="s">
        <v>298</v>
      </c>
      <c r="C1047" s="178"/>
      <c r="D1047" s="234"/>
    </row>
    <row r="1048" spans="1:4" ht="30">
      <c r="A1048" s="308"/>
      <c r="B1048" s="264" t="s">
        <v>451</v>
      </c>
      <c r="C1048" s="178"/>
      <c r="D1048" s="234"/>
    </row>
    <row r="1049" spans="1:4" ht="12">
      <c r="A1049" s="308"/>
      <c r="B1049" s="264" t="s">
        <v>36</v>
      </c>
      <c r="C1049" s="178"/>
      <c r="D1049" s="234"/>
    </row>
    <row r="1050" spans="1:4" ht="12">
      <c r="A1050" s="308"/>
      <c r="B1050" s="177" t="s">
        <v>299</v>
      </c>
      <c r="C1050" s="178"/>
      <c r="D1050" s="234"/>
    </row>
    <row r="1051" spans="1:6" ht="12">
      <c r="A1051" s="308"/>
      <c r="B1051" s="264" t="s">
        <v>18</v>
      </c>
      <c r="C1051" s="277" t="s">
        <v>557</v>
      </c>
      <c r="D1051" s="212">
        <v>1</v>
      </c>
      <c r="F1051" s="362">
        <f>D1051*E1051</f>
        <v>0</v>
      </c>
    </row>
    <row r="1052" spans="1:4" ht="12">
      <c r="A1052" s="170"/>
      <c r="B1052" s="264"/>
      <c r="C1052" s="178"/>
      <c r="D1052" s="234"/>
    </row>
    <row r="1053" spans="1:4" ht="12">
      <c r="A1053" s="308" t="s">
        <v>223</v>
      </c>
      <c r="B1053" s="264" t="s">
        <v>395</v>
      </c>
      <c r="C1053" s="178"/>
      <c r="D1053" s="234"/>
    </row>
    <row r="1054" spans="1:4" ht="19.5">
      <c r="A1054" s="134"/>
      <c r="B1054" s="264" t="s">
        <v>396</v>
      </c>
      <c r="C1054" s="178"/>
      <c r="D1054" s="234"/>
    </row>
    <row r="1055" spans="1:4" ht="12">
      <c r="A1055" s="308"/>
      <c r="B1055" s="264" t="s">
        <v>296</v>
      </c>
      <c r="C1055" s="178"/>
      <c r="D1055" s="234"/>
    </row>
    <row r="1056" spans="1:4" ht="12">
      <c r="A1056" s="308"/>
      <c r="B1056" s="264" t="s">
        <v>1883</v>
      </c>
      <c r="C1056" s="178"/>
      <c r="D1056" s="234"/>
    </row>
    <row r="1057" spans="1:4" ht="12">
      <c r="A1057" s="308"/>
      <c r="B1057" s="264" t="s">
        <v>160</v>
      </c>
      <c r="C1057" s="178"/>
      <c r="D1057" s="234"/>
    </row>
    <row r="1058" spans="1:4" ht="12">
      <c r="A1058" s="308"/>
      <c r="B1058" s="264" t="s">
        <v>60</v>
      </c>
      <c r="C1058" s="178"/>
      <c r="D1058" s="234"/>
    </row>
    <row r="1059" spans="1:4" ht="12">
      <c r="A1059" s="308"/>
      <c r="B1059" s="264" t="s">
        <v>297</v>
      </c>
      <c r="C1059" s="178"/>
      <c r="D1059" s="234"/>
    </row>
    <row r="1060" spans="1:4" ht="12">
      <c r="A1060" s="308"/>
      <c r="B1060" s="264" t="s">
        <v>298</v>
      </c>
      <c r="C1060" s="178"/>
      <c r="D1060" s="234"/>
    </row>
    <row r="1061" spans="1:4" ht="30">
      <c r="A1061" s="308"/>
      <c r="B1061" s="264" t="s">
        <v>451</v>
      </c>
      <c r="C1061" s="178"/>
      <c r="D1061" s="234"/>
    </row>
    <row r="1062" spans="1:4" ht="12">
      <c r="A1062" s="308"/>
      <c r="B1062" s="264" t="s">
        <v>397</v>
      </c>
      <c r="C1062" s="178"/>
      <c r="D1062" s="234"/>
    </row>
    <row r="1063" spans="1:4" ht="12">
      <c r="A1063" s="308"/>
      <c r="B1063" s="177" t="s">
        <v>299</v>
      </c>
      <c r="C1063" s="178"/>
      <c r="D1063" s="234"/>
    </row>
    <row r="1064" spans="1:6" ht="12">
      <c r="A1064" s="308"/>
      <c r="B1064" s="264" t="s">
        <v>18</v>
      </c>
      <c r="C1064" s="277" t="s">
        <v>557</v>
      </c>
      <c r="D1064" s="212">
        <v>5</v>
      </c>
      <c r="F1064" s="362">
        <f>D1064*E1064</f>
        <v>0</v>
      </c>
    </row>
    <row r="1065" spans="1:4" ht="13.5" customHeight="1">
      <c r="A1065" s="170"/>
      <c r="B1065" s="264"/>
      <c r="C1065" s="178"/>
      <c r="D1065" s="234"/>
    </row>
    <row r="1066" spans="1:4" ht="12">
      <c r="A1066" s="308" t="s">
        <v>595</v>
      </c>
      <c r="B1066" s="264" t="s">
        <v>1103</v>
      </c>
      <c r="C1066" s="178"/>
      <c r="D1066" s="234"/>
    </row>
    <row r="1067" spans="1:4" ht="19.5">
      <c r="A1067" s="170"/>
      <c r="B1067" s="264" t="s">
        <v>304</v>
      </c>
      <c r="C1067" s="178"/>
      <c r="D1067" s="234"/>
    </row>
    <row r="1068" spans="1:4" ht="12">
      <c r="A1068" s="308"/>
      <c r="B1068" s="264" t="s">
        <v>305</v>
      </c>
      <c r="C1068" s="178"/>
      <c r="D1068" s="234"/>
    </row>
    <row r="1069" spans="1:4" ht="12">
      <c r="A1069" s="308"/>
      <c r="B1069" s="264" t="s">
        <v>398</v>
      </c>
      <c r="C1069" s="178"/>
      <c r="D1069" s="234"/>
    </row>
    <row r="1070" spans="1:4" ht="12">
      <c r="A1070" s="308"/>
      <c r="B1070" s="264" t="s">
        <v>1071</v>
      </c>
      <c r="C1070" s="178"/>
      <c r="D1070" s="234"/>
    </row>
    <row r="1071" spans="1:4" ht="12">
      <c r="A1071" s="308"/>
      <c r="B1071" s="264" t="s">
        <v>1883</v>
      </c>
      <c r="C1071" s="178"/>
      <c r="D1071" s="234"/>
    </row>
    <row r="1072" spans="1:4" ht="12">
      <c r="A1072" s="308"/>
      <c r="B1072" s="264" t="s">
        <v>60</v>
      </c>
      <c r="C1072" s="178"/>
      <c r="D1072" s="234"/>
    </row>
    <row r="1073" spans="1:4" ht="12">
      <c r="A1073" s="308"/>
      <c r="B1073" s="264" t="s">
        <v>287</v>
      </c>
      <c r="C1073" s="178"/>
      <c r="D1073" s="234"/>
    </row>
    <row r="1074" spans="1:4" ht="12">
      <c r="A1074" s="308"/>
      <c r="B1074" s="264" t="s">
        <v>286</v>
      </c>
      <c r="C1074" s="178"/>
      <c r="D1074" s="234"/>
    </row>
    <row r="1075" spans="1:4" ht="30">
      <c r="A1075" s="308"/>
      <c r="B1075" s="264" t="s">
        <v>285</v>
      </c>
      <c r="C1075" s="178"/>
      <c r="D1075" s="234"/>
    </row>
    <row r="1076" spans="1:4" ht="12">
      <c r="A1076" s="308"/>
      <c r="B1076" s="264" t="s">
        <v>306</v>
      </c>
      <c r="C1076" s="178"/>
      <c r="D1076" s="234"/>
    </row>
    <row r="1077" spans="1:4" ht="12">
      <c r="A1077" s="308"/>
      <c r="B1077" s="264" t="s">
        <v>1402</v>
      </c>
      <c r="C1077" s="178"/>
      <c r="D1077" s="234"/>
    </row>
    <row r="1078" spans="1:6" ht="12">
      <c r="A1078" s="308"/>
      <c r="B1078" s="264" t="s">
        <v>18</v>
      </c>
      <c r="C1078" s="277" t="s">
        <v>557</v>
      </c>
      <c r="D1078" s="212">
        <v>2</v>
      </c>
      <c r="F1078" s="362">
        <f>D1078*E1078</f>
        <v>0</v>
      </c>
    </row>
    <row r="1079" spans="1:4" ht="12">
      <c r="A1079" s="170"/>
      <c r="B1079" s="264"/>
      <c r="C1079" s="178"/>
      <c r="D1079" s="234"/>
    </row>
    <row r="1080" spans="1:4" ht="12">
      <c r="A1080" s="308" t="s">
        <v>596</v>
      </c>
      <c r="B1080" s="264" t="s">
        <v>1171</v>
      </c>
      <c r="C1080" s="178"/>
      <c r="D1080" s="234"/>
    </row>
    <row r="1081" spans="1:4" ht="12">
      <c r="A1081" s="134"/>
      <c r="B1081" s="264" t="s">
        <v>307</v>
      </c>
      <c r="C1081" s="178"/>
      <c r="D1081" s="234"/>
    </row>
    <row r="1082" spans="1:4" ht="12">
      <c r="A1082" s="170"/>
      <c r="B1082" s="264" t="s">
        <v>1881</v>
      </c>
      <c r="C1082" s="178"/>
      <c r="D1082" s="234"/>
    </row>
    <row r="1083" spans="1:4" ht="12">
      <c r="A1083" s="170"/>
      <c r="B1083" s="264" t="s">
        <v>399</v>
      </c>
      <c r="C1083" s="178"/>
      <c r="D1083" s="234"/>
    </row>
    <row r="1084" spans="1:4" ht="12">
      <c r="A1084" s="170"/>
      <c r="B1084" s="264" t="s">
        <v>430</v>
      </c>
      <c r="C1084" s="178"/>
      <c r="D1084" s="234"/>
    </row>
    <row r="1085" spans="1:4" ht="12">
      <c r="A1085" s="170"/>
      <c r="B1085" s="264" t="s">
        <v>1883</v>
      </c>
      <c r="C1085" s="178"/>
      <c r="D1085" s="234"/>
    </row>
    <row r="1086" spans="1:4" ht="12">
      <c r="A1086" s="170"/>
      <c r="B1086" s="264" t="s">
        <v>160</v>
      </c>
      <c r="C1086" s="178"/>
      <c r="D1086" s="234"/>
    </row>
    <row r="1087" spans="1:4" ht="12">
      <c r="A1087" s="170"/>
      <c r="B1087" s="264" t="s">
        <v>60</v>
      </c>
      <c r="C1087" s="178"/>
      <c r="D1087" s="234"/>
    </row>
    <row r="1088" spans="1:4" ht="12">
      <c r="A1088" s="170"/>
      <c r="B1088" s="264" t="s">
        <v>308</v>
      </c>
      <c r="C1088" s="178"/>
      <c r="D1088" s="234"/>
    </row>
    <row r="1089" spans="1:4" ht="12">
      <c r="A1089" s="170"/>
      <c r="B1089" s="264" t="s">
        <v>1087</v>
      </c>
      <c r="C1089" s="178"/>
      <c r="D1089" s="234"/>
    </row>
    <row r="1090" spans="1:4" ht="12">
      <c r="A1090" s="170"/>
      <c r="B1090" s="264" t="s">
        <v>714</v>
      </c>
      <c r="C1090" s="178"/>
      <c r="D1090" s="234"/>
    </row>
    <row r="1091" spans="1:4" ht="12">
      <c r="A1091" s="170"/>
      <c r="B1091" s="264" t="s">
        <v>1882</v>
      </c>
      <c r="C1091" s="178"/>
      <c r="D1091" s="234"/>
    </row>
    <row r="1092" spans="1:4" ht="12">
      <c r="A1092" s="170"/>
      <c r="B1092" s="264" t="s">
        <v>309</v>
      </c>
      <c r="C1092" s="178"/>
      <c r="D1092" s="234"/>
    </row>
    <row r="1093" spans="1:4" ht="11.25" customHeight="1">
      <c r="A1093" s="308"/>
      <c r="B1093" s="264" t="s">
        <v>1104</v>
      </c>
      <c r="C1093" s="178"/>
      <c r="D1093" s="234"/>
    </row>
    <row r="1094" spans="1:4" ht="11.25" customHeight="1">
      <c r="A1094" s="308"/>
      <c r="B1094" s="264" t="s">
        <v>1302</v>
      </c>
      <c r="C1094" s="178"/>
      <c r="D1094" s="234"/>
    </row>
    <row r="1095" spans="1:4" ht="12">
      <c r="A1095" s="308"/>
      <c r="B1095" s="264" t="s">
        <v>1303</v>
      </c>
      <c r="C1095" s="178"/>
      <c r="D1095" s="234"/>
    </row>
    <row r="1096" spans="1:6" ht="12">
      <c r="A1096" s="308"/>
      <c r="B1096" s="264" t="s">
        <v>18</v>
      </c>
      <c r="C1096" s="277" t="s">
        <v>557</v>
      </c>
      <c r="D1096" s="212">
        <v>1</v>
      </c>
      <c r="F1096" s="362">
        <f>D1096*E1096</f>
        <v>0</v>
      </c>
    </row>
    <row r="1097" spans="1:4" ht="12">
      <c r="A1097" s="170"/>
      <c r="B1097" s="264"/>
      <c r="C1097" s="178"/>
      <c r="D1097" s="234"/>
    </row>
    <row r="1098" spans="1:4" ht="12">
      <c r="A1098" s="308" t="s">
        <v>597</v>
      </c>
      <c r="B1098" s="264" t="s">
        <v>892</v>
      </c>
      <c r="C1098" s="178"/>
      <c r="D1098" s="234"/>
    </row>
    <row r="1099" spans="1:4" ht="12">
      <c r="A1099" s="170"/>
      <c r="B1099" s="264" t="s">
        <v>893</v>
      </c>
      <c r="C1099" s="178"/>
      <c r="D1099" s="234"/>
    </row>
    <row r="1100" spans="1:4" ht="12">
      <c r="A1100" s="170"/>
      <c r="B1100" s="264" t="s">
        <v>521</v>
      </c>
      <c r="C1100" s="178"/>
      <c r="D1100" s="234"/>
    </row>
    <row r="1101" spans="1:4" ht="12">
      <c r="A1101" s="170"/>
      <c r="B1101" s="264" t="s">
        <v>320</v>
      </c>
      <c r="C1101" s="178"/>
      <c r="D1101" s="234"/>
    </row>
    <row r="1102" spans="1:4" ht="12">
      <c r="A1102" s="170"/>
      <c r="B1102" s="264"/>
      <c r="C1102" s="178"/>
      <c r="D1102" s="234"/>
    </row>
    <row r="1103" spans="1:6" ht="15" customHeight="1">
      <c r="A1103" s="170" t="s">
        <v>1419</v>
      </c>
      <c r="B1103" s="264" t="s">
        <v>310</v>
      </c>
      <c r="C1103" s="277" t="s">
        <v>622</v>
      </c>
      <c r="D1103" s="212">
        <v>1</v>
      </c>
      <c r="F1103" s="362">
        <f aca="true" t="shared" si="3" ref="F1103:F1112">D1103*E1103</f>
        <v>0</v>
      </c>
    </row>
    <row r="1104" spans="1:6" ht="15" customHeight="1">
      <c r="A1104" s="170" t="s">
        <v>1420</v>
      </c>
      <c r="B1104" s="264" t="s">
        <v>311</v>
      </c>
      <c r="C1104" s="277" t="s">
        <v>622</v>
      </c>
      <c r="D1104" s="212">
        <v>14</v>
      </c>
      <c r="F1104" s="362">
        <f t="shared" si="3"/>
        <v>0</v>
      </c>
    </row>
    <row r="1105" spans="1:6" ht="15" customHeight="1">
      <c r="A1105" s="170" t="s">
        <v>913</v>
      </c>
      <c r="B1105" s="264" t="s">
        <v>312</v>
      </c>
      <c r="C1105" s="277" t="s">
        <v>622</v>
      </c>
      <c r="D1105" s="212">
        <v>2</v>
      </c>
      <c r="F1105" s="362">
        <f t="shared" si="3"/>
        <v>0</v>
      </c>
    </row>
    <row r="1106" spans="1:6" ht="15" customHeight="1">
      <c r="A1106" s="170" t="s">
        <v>914</v>
      </c>
      <c r="B1106" s="264" t="s">
        <v>313</v>
      </c>
      <c r="C1106" s="277" t="s">
        <v>622</v>
      </c>
      <c r="D1106" s="212">
        <v>7</v>
      </c>
      <c r="F1106" s="362">
        <f t="shared" si="3"/>
        <v>0</v>
      </c>
    </row>
    <row r="1107" spans="1:6" ht="15" customHeight="1">
      <c r="A1107" s="170" t="s">
        <v>257</v>
      </c>
      <c r="B1107" s="264" t="s">
        <v>314</v>
      </c>
      <c r="C1107" s="277" t="s">
        <v>622</v>
      </c>
      <c r="D1107" s="212">
        <v>4</v>
      </c>
      <c r="F1107" s="362">
        <f t="shared" si="3"/>
        <v>0</v>
      </c>
    </row>
    <row r="1108" spans="1:6" ht="15" customHeight="1">
      <c r="A1108" s="170" t="s">
        <v>258</v>
      </c>
      <c r="B1108" s="264" t="s">
        <v>315</v>
      </c>
      <c r="C1108" s="277" t="s">
        <v>622</v>
      </c>
      <c r="D1108" s="212">
        <v>2</v>
      </c>
      <c r="F1108" s="362">
        <f t="shared" si="3"/>
        <v>0</v>
      </c>
    </row>
    <row r="1109" spans="1:6" ht="15" customHeight="1">
      <c r="A1109" s="170" t="s">
        <v>259</v>
      </c>
      <c r="B1109" s="264" t="s">
        <v>316</v>
      </c>
      <c r="C1109" s="277" t="s">
        <v>622</v>
      </c>
      <c r="D1109" s="212">
        <v>2</v>
      </c>
      <c r="F1109" s="362">
        <f t="shared" si="3"/>
        <v>0</v>
      </c>
    </row>
    <row r="1110" spans="1:6" ht="15" customHeight="1">
      <c r="A1110" s="170" t="s">
        <v>1182</v>
      </c>
      <c r="B1110" s="264" t="s">
        <v>37</v>
      </c>
      <c r="C1110" s="277" t="s">
        <v>622</v>
      </c>
      <c r="D1110" s="212">
        <v>6</v>
      </c>
      <c r="F1110" s="362">
        <f t="shared" si="3"/>
        <v>0</v>
      </c>
    </row>
    <row r="1111" spans="1:6" ht="15" customHeight="1">
      <c r="A1111" s="170" t="s">
        <v>1207</v>
      </c>
      <c r="B1111" s="264" t="s">
        <v>400</v>
      </c>
      <c r="C1111" s="277" t="s">
        <v>622</v>
      </c>
      <c r="D1111" s="212">
        <v>4</v>
      </c>
      <c r="F1111" s="362">
        <f t="shared" si="3"/>
        <v>0</v>
      </c>
    </row>
    <row r="1112" spans="1:6" ht="15" customHeight="1">
      <c r="A1112" s="170" t="s">
        <v>1209</v>
      </c>
      <c r="B1112" s="264" t="s">
        <v>401</v>
      </c>
      <c r="C1112" s="277" t="s">
        <v>622</v>
      </c>
      <c r="D1112" s="212">
        <v>2</v>
      </c>
      <c r="F1112" s="362">
        <f t="shared" si="3"/>
        <v>0</v>
      </c>
    </row>
    <row r="1113" spans="1:6" ht="12">
      <c r="A1113" s="215"/>
      <c r="B1113" s="281"/>
      <c r="C1113" s="217"/>
      <c r="D1113" s="314"/>
      <c r="E1113" s="422"/>
      <c r="F1113" s="423"/>
    </row>
    <row r="1114" spans="1:4" ht="12">
      <c r="A1114" s="170"/>
      <c r="B1114" s="264"/>
      <c r="C1114" s="178"/>
      <c r="D1114" s="234"/>
    </row>
    <row r="1115" spans="1:10" s="397" customFormat="1" ht="11.25">
      <c r="A1115" s="185"/>
      <c r="B1115" s="315" t="s">
        <v>402</v>
      </c>
      <c r="C1115" s="191"/>
      <c r="D1115" s="192"/>
      <c r="E1115" s="390"/>
      <c r="F1115" s="391">
        <f>SUM(F762:F1113)</f>
        <v>0</v>
      </c>
      <c r="G1115" s="395"/>
      <c r="H1115" s="396"/>
      <c r="I1115" s="395"/>
      <c r="J1115" s="395"/>
    </row>
    <row r="1116" spans="1:4" ht="12">
      <c r="A1116" s="170"/>
      <c r="B1116" s="264"/>
      <c r="C1116" s="178"/>
      <c r="D1116" s="204"/>
    </row>
    <row r="1117" spans="1:5" ht="27" customHeight="1">
      <c r="A1117" s="170"/>
      <c r="B1117" s="1513" t="s">
        <v>453</v>
      </c>
      <c r="C1117" s="1514"/>
      <c r="D1117" s="1514"/>
      <c r="E1117" s="434"/>
    </row>
    <row r="1118" spans="1:5" ht="30.75" customHeight="1">
      <c r="A1118" s="170"/>
      <c r="B1118" s="1513" t="s">
        <v>454</v>
      </c>
      <c r="C1118" s="1514"/>
      <c r="D1118" s="1514"/>
      <c r="E1118" s="434"/>
    </row>
    <row r="1119" spans="1:4" ht="17.25" customHeight="1">
      <c r="A1119" s="170"/>
      <c r="B1119" s="1515" t="s">
        <v>606</v>
      </c>
      <c r="C1119" s="1514"/>
      <c r="D1119" s="1514"/>
    </row>
    <row r="1120" spans="1:5" ht="28.5" customHeight="1">
      <c r="A1120" s="170"/>
      <c r="B1120" s="1516" t="s">
        <v>455</v>
      </c>
      <c r="C1120" s="1514"/>
      <c r="D1120" s="1514"/>
      <c r="E1120" s="434"/>
    </row>
    <row r="1121" spans="1:5" ht="12">
      <c r="A1121" s="170"/>
      <c r="B1121" s="263"/>
      <c r="C1121" s="316"/>
      <c r="D1121" s="316"/>
      <c r="E1121" s="434"/>
    </row>
    <row r="1122" spans="1:10" s="504" customFormat="1" ht="12.75">
      <c r="A1122" s="243" t="s">
        <v>535</v>
      </c>
      <c r="B1122" s="318" t="s">
        <v>1067</v>
      </c>
      <c r="C1122" s="319"/>
      <c r="D1122" s="320"/>
      <c r="E1122" s="500"/>
      <c r="F1122" s="501"/>
      <c r="G1122" s="502"/>
      <c r="H1122" s="503"/>
      <c r="I1122" s="502"/>
      <c r="J1122" s="502"/>
    </row>
    <row r="1123" spans="1:4" ht="12">
      <c r="A1123" s="254"/>
      <c r="B1123" s="283"/>
      <c r="C1123" s="178"/>
      <c r="D1123" s="204"/>
    </row>
    <row r="1124" spans="1:4" ht="12">
      <c r="A1124" s="170" t="s">
        <v>1408</v>
      </c>
      <c r="B1124" s="264" t="s">
        <v>554</v>
      </c>
      <c r="C1124" s="178"/>
      <c r="D1124" s="204"/>
    </row>
    <row r="1125" spans="1:4" ht="12">
      <c r="A1125" s="170"/>
      <c r="B1125" s="264" t="s">
        <v>1870</v>
      </c>
      <c r="C1125" s="178"/>
      <c r="D1125" s="204"/>
    </row>
    <row r="1126" spans="1:4" ht="30">
      <c r="A1126" s="170"/>
      <c r="B1126" s="264" t="s">
        <v>487</v>
      </c>
      <c r="C1126" s="178"/>
      <c r="D1126" s="204"/>
    </row>
    <row r="1127" spans="1:4" ht="19.5">
      <c r="A1127" s="170"/>
      <c r="B1127" s="264" t="s">
        <v>804</v>
      </c>
      <c r="C1127" s="178"/>
      <c r="D1127" s="204"/>
    </row>
    <row r="1128" spans="1:4" ht="30">
      <c r="A1128" s="170"/>
      <c r="B1128" s="264" t="s">
        <v>575</v>
      </c>
      <c r="C1128" s="178"/>
      <c r="D1128" s="204"/>
    </row>
    <row r="1129" spans="1:4" ht="19.5">
      <c r="A1129" s="170"/>
      <c r="B1129" s="264" t="s">
        <v>576</v>
      </c>
      <c r="C1129" s="178"/>
      <c r="D1129" s="204"/>
    </row>
    <row r="1130" spans="1:4" ht="12">
      <c r="A1130" s="170"/>
      <c r="B1130" s="264" t="s">
        <v>577</v>
      </c>
      <c r="C1130" s="178"/>
      <c r="D1130" s="204"/>
    </row>
    <row r="1131" spans="1:6" ht="12">
      <c r="A1131" s="170"/>
      <c r="B1131" s="264" t="s">
        <v>1312</v>
      </c>
      <c r="C1131" s="277" t="s">
        <v>621</v>
      </c>
      <c r="D1131" s="178">
        <v>76</v>
      </c>
      <c r="F1131" s="362">
        <f>D1131*E1131</f>
        <v>0</v>
      </c>
    </row>
    <row r="1132" spans="1:4" ht="12">
      <c r="A1132" s="170"/>
      <c r="B1132" s="264"/>
      <c r="C1132" s="178"/>
      <c r="D1132" s="204"/>
    </row>
    <row r="1133" spans="1:6" ht="12">
      <c r="A1133" s="170" t="s">
        <v>1409</v>
      </c>
      <c r="B1133" s="264" t="s">
        <v>578</v>
      </c>
      <c r="C1133" s="178"/>
      <c r="D1133" s="179"/>
      <c r="E1133" s="425"/>
      <c r="F1133" s="426"/>
    </row>
    <row r="1134" spans="1:6" ht="12">
      <c r="A1134" s="170"/>
      <c r="B1134" s="264" t="s">
        <v>544</v>
      </c>
      <c r="C1134" s="178"/>
      <c r="D1134" s="179"/>
      <c r="E1134" s="425"/>
      <c r="F1134" s="426"/>
    </row>
    <row r="1135" spans="1:6" ht="12">
      <c r="A1135" s="170"/>
      <c r="B1135" s="264" t="s">
        <v>545</v>
      </c>
      <c r="C1135" s="178"/>
      <c r="D1135" s="179"/>
      <c r="E1135" s="425"/>
      <c r="F1135" s="426"/>
    </row>
    <row r="1136" spans="1:6" ht="12">
      <c r="A1136" s="170"/>
      <c r="B1136" s="264" t="s">
        <v>546</v>
      </c>
      <c r="C1136" s="178"/>
      <c r="D1136" s="179"/>
      <c r="E1136" s="425"/>
      <c r="F1136" s="426"/>
    </row>
    <row r="1137" spans="1:6" ht="12">
      <c r="A1137" s="170"/>
      <c r="B1137" s="264" t="s">
        <v>547</v>
      </c>
      <c r="C1137" s="178"/>
      <c r="D1137" s="179"/>
      <c r="E1137" s="425"/>
      <c r="F1137" s="426"/>
    </row>
    <row r="1138" spans="1:6" ht="12">
      <c r="A1138" s="170"/>
      <c r="B1138" s="264" t="s">
        <v>918</v>
      </c>
      <c r="C1138" s="178"/>
      <c r="D1138" s="179"/>
      <c r="E1138" s="425"/>
      <c r="F1138" s="426"/>
    </row>
    <row r="1139" spans="1:6" ht="12">
      <c r="A1139" s="170"/>
      <c r="B1139" s="264" t="s">
        <v>548</v>
      </c>
      <c r="C1139" s="178"/>
      <c r="D1139" s="179"/>
      <c r="E1139" s="425"/>
      <c r="F1139" s="426"/>
    </row>
    <row r="1140" spans="1:6" ht="12">
      <c r="A1140" s="170"/>
      <c r="B1140" s="264" t="s">
        <v>234</v>
      </c>
      <c r="C1140" s="178"/>
      <c r="D1140" s="179"/>
      <c r="E1140" s="425"/>
      <c r="F1140" s="426"/>
    </row>
    <row r="1141" spans="1:6" ht="12">
      <c r="A1141" s="170"/>
      <c r="B1141" s="177"/>
      <c r="C1141" s="178"/>
      <c r="D1141" s="179"/>
      <c r="E1141" s="425"/>
      <c r="F1141" s="426"/>
    </row>
    <row r="1142" spans="1:6" ht="15" customHeight="1">
      <c r="A1142" s="170" t="s">
        <v>1419</v>
      </c>
      <c r="B1142" s="264" t="s">
        <v>579</v>
      </c>
      <c r="C1142" s="277" t="s">
        <v>622</v>
      </c>
      <c r="D1142" s="212">
        <v>2</v>
      </c>
      <c r="F1142" s="362">
        <f>D1142*E1142</f>
        <v>0</v>
      </c>
    </row>
    <row r="1143" spans="1:6" ht="15" customHeight="1">
      <c r="A1143" s="170" t="s">
        <v>1420</v>
      </c>
      <c r="B1143" s="264" t="s">
        <v>580</v>
      </c>
      <c r="C1143" s="277" t="s">
        <v>622</v>
      </c>
      <c r="D1143" s="212">
        <v>2</v>
      </c>
      <c r="F1143" s="362">
        <f>D1143*E1143</f>
        <v>0</v>
      </c>
    </row>
    <row r="1144" spans="1:6" ht="15" customHeight="1">
      <c r="A1144" s="170" t="s">
        <v>913</v>
      </c>
      <c r="B1144" s="264" t="s">
        <v>581</v>
      </c>
      <c r="C1144" s="277" t="s">
        <v>622</v>
      </c>
      <c r="D1144" s="212">
        <v>2</v>
      </c>
      <c r="F1144" s="362">
        <f>D1144*E1144</f>
        <v>0</v>
      </c>
    </row>
    <row r="1145" spans="1:6" ht="15" customHeight="1">
      <c r="A1145" s="170" t="s">
        <v>914</v>
      </c>
      <c r="B1145" s="264" t="s">
        <v>582</v>
      </c>
      <c r="C1145" s="277" t="s">
        <v>622</v>
      </c>
      <c r="D1145" s="212">
        <v>2</v>
      </c>
      <c r="F1145" s="362">
        <f>D1145*E1145</f>
        <v>0</v>
      </c>
    </row>
    <row r="1146" spans="1:4" ht="12">
      <c r="A1146" s="170"/>
      <c r="B1146" s="264"/>
      <c r="C1146" s="178"/>
      <c r="D1146" s="234"/>
    </row>
    <row r="1147" spans="1:5" ht="19.5">
      <c r="A1147" s="232" t="s">
        <v>1410</v>
      </c>
      <c r="B1147" s="274" t="s">
        <v>843</v>
      </c>
      <c r="C1147" s="231"/>
      <c r="D1147" s="213"/>
      <c r="E1147" s="406"/>
    </row>
    <row r="1148" spans="1:5" ht="12">
      <c r="A1148" s="232"/>
      <c r="B1148" s="274" t="s">
        <v>1310</v>
      </c>
      <c r="C1148" s="231"/>
      <c r="D1148" s="213"/>
      <c r="E1148" s="406"/>
    </row>
    <row r="1149" spans="1:5" ht="12">
      <c r="A1149" s="232"/>
      <c r="B1149" s="274" t="s">
        <v>237</v>
      </c>
      <c r="C1149" s="231"/>
      <c r="D1149" s="213"/>
      <c r="E1149" s="406"/>
    </row>
    <row r="1150" spans="1:5" ht="12">
      <c r="A1150" s="232"/>
      <c r="B1150" s="274" t="s">
        <v>555</v>
      </c>
      <c r="C1150" s="231"/>
      <c r="D1150" s="213"/>
      <c r="E1150" s="406"/>
    </row>
    <row r="1151" spans="1:4" ht="18.75" customHeight="1">
      <c r="A1151" s="170"/>
      <c r="B1151" s="264" t="s">
        <v>522</v>
      </c>
      <c r="C1151" s="178"/>
      <c r="D1151" s="234"/>
    </row>
    <row r="1152" spans="1:6" ht="12">
      <c r="A1152" s="170" t="s">
        <v>1419</v>
      </c>
      <c r="B1152" s="264" t="s">
        <v>57</v>
      </c>
      <c r="C1152" s="277" t="s">
        <v>192</v>
      </c>
      <c r="D1152" s="212">
        <v>1</v>
      </c>
      <c r="F1152" s="362">
        <f aca="true" t="shared" si="4" ref="F1152:F1158">D1152*E1152</f>
        <v>0</v>
      </c>
    </row>
    <row r="1153" spans="1:6" ht="12">
      <c r="A1153" s="170" t="s">
        <v>1420</v>
      </c>
      <c r="B1153" s="264" t="s">
        <v>55</v>
      </c>
      <c r="C1153" s="277" t="s">
        <v>192</v>
      </c>
      <c r="D1153" s="212">
        <v>10</v>
      </c>
      <c r="F1153" s="362">
        <f t="shared" si="4"/>
        <v>0</v>
      </c>
    </row>
    <row r="1154" spans="1:6" ht="12">
      <c r="A1154" s="170" t="s">
        <v>913</v>
      </c>
      <c r="B1154" s="264" t="s">
        <v>56</v>
      </c>
      <c r="C1154" s="277" t="s">
        <v>192</v>
      </c>
      <c r="D1154" s="212">
        <v>1</v>
      </c>
      <c r="F1154" s="362">
        <f t="shared" si="4"/>
        <v>0</v>
      </c>
    </row>
    <row r="1155" spans="1:6" ht="12">
      <c r="A1155" s="170" t="s">
        <v>914</v>
      </c>
      <c r="B1155" s="264" t="s">
        <v>58</v>
      </c>
      <c r="C1155" s="277" t="s">
        <v>192</v>
      </c>
      <c r="D1155" s="212">
        <v>2</v>
      </c>
      <c r="F1155" s="362">
        <f t="shared" si="4"/>
        <v>0</v>
      </c>
    </row>
    <row r="1156" spans="1:6" ht="12">
      <c r="A1156" s="170" t="s">
        <v>257</v>
      </c>
      <c r="B1156" s="264" t="s">
        <v>59</v>
      </c>
      <c r="C1156" s="277" t="s">
        <v>192</v>
      </c>
      <c r="D1156" s="212">
        <v>1</v>
      </c>
      <c r="F1156" s="362">
        <f t="shared" si="4"/>
        <v>0</v>
      </c>
    </row>
    <row r="1157" spans="1:6" ht="19.5">
      <c r="A1157" s="170" t="s">
        <v>258</v>
      </c>
      <c r="B1157" s="264" t="s">
        <v>405</v>
      </c>
      <c r="C1157" s="277" t="s">
        <v>192</v>
      </c>
      <c r="D1157" s="212">
        <v>1</v>
      </c>
      <c r="F1157" s="362">
        <f t="shared" si="4"/>
        <v>0</v>
      </c>
    </row>
    <row r="1158" spans="1:6" ht="19.5">
      <c r="A1158" s="170" t="s">
        <v>259</v>
      </c>
      <c r="B1158" s="264" t="s">
        <v>406</v>
      </c>
      <c r="C1158" s="277" t="s">
        <v>192</v>
      </c>
      <c r="D1158" s="212">
        <v>2</v>
      </c>
      <c r="F1158" s="362">
        <f t="shared" si="4"/>
        <v>0</v>
      </c>
    </row>
    <row r="1159" spans="1:4" ht="12">
      <c r="A1159" s="170"/>
      <c r="B1159" s="264"/>
      <c r="C1159" s="178"/>
      <c r="D1159" s="234"/>
    </row>
    <row r="1160" spans="1:4" ht="12">
      <c r="A1160" s="170" t="s">
        <v>1411</v>
      </c>
      <c r="B1160" s="264" t="s">
        <v>571</v>
      </c>
      <c r="C1160" s="231"/>
      <c r="D1160" s="234"/>
    </row>
    <row r="1161" spans="1:4" ht="12">
      <c r="A1161" s="170"/>
      <c r="B1161" s="274" t="s">
        <v>206</v>
      </c>
      <c r="C1161" s="231"/>
      <c r="D1161" s="234"/>
    </row>
    <row r="1162" spans="1:4" ht="12">
      <c r="A1162" s="170"/>
      <c r="B1162" s="274" t="s">
        <v>207</v>
      </c>
      <c r="C1162" s="231"/>
      <c r="D1162" s="234"/>
    </row>
    <row r="1163" spans="1:4" ht="12">
      <c r="A1163" s="321"/>
      <c r="B1163" s="274" t="s">
        <v>208</v>
      </c>
      <c r="C1163" s="231"/>
      <c r="D1163" s="234"/>
    </row>
    <row r="1164" spans="1:4" ht="12">
      <c r="A1164" s="170"/>
      <c r="B1164" s="274" t="s">
        <v>613</v>
      </c>
      <c r="C1164" s="231"/>
      <c r="D1164" s="234"/>
    </row>
    <row r="1165" spans="1:6" ht="12">
      <c r="A1165" s="170" t="s">
        <v>1419</v>
      </c>
      <c r="B1165" s="274" t="s">
        <v>1878</v>
      </c>
      <c r="C1165" s="277" t="s">
        <v>622</v>
      </c>
      <c r="D1165" s="212">
        <v>2</v>
      </c>
      <c r="F1165" s="362">
        <f>D1165*E1165</f>
        <v>0</v>
      </c>
    </row>
    <row r="1166" spans="1:6" ht="12">
      <c r="A1166" s="170" t="s">
        <v>1420</v>
      </c>
      <c r="B1166" s="264" t="s">
        <v>572</v>
      </c>
      <c r="C1166" s="277" t="s">
        <v>622</v>
      </c>
      <c r="D1166" s="212">
        <v>1</v>
      </c>
      <c r="F1166" s="362">
        <f>D1166*E1166</f>
        <v>0</v>
      </c>
    </row>
    <row r="1167" spans="1:4" ht="12">
      <c r="A1167" s="170"/>
      <c r="B1167" s="264"/>
      <c r="C1167" s="178"/>
      <c r="D1167" s="204"/>
    </row>
    <row r="1168" spans="1:4" ht="12">
      <c r="A1168" s="170" t="s">
        <v>1412</v>
      </c>
      <c r="B1168" s="264" t="s">
        <v>574</v>
      </c>
      <c r="C1168" s="178"/>
      <c r="D1168" s="204"/>
    </row>
    <row r="1169" spans="1:4" ht="30">
      <c r="A1169" s="170" t="s">
        <v>1419</v>
      </c>
      <c r="B1169" s="264" t="s">
        <v>842</v>
      </c>
      <c r="C1169" s="178"/>
      <c r="D1169" s="204"/>
    </row>
    <row r="1170" spans="1:4" ht="19.5">
      <c r="A1170" s="170"/>
      <c r="B1170" s="264" t="s">
        <v>841</v>
      </c>
      <c r="C1170" s="178"/>
      <c r="D1170" s="204"/>
    </row>
    <row r="1171" spans="1:4" ht="19.5">
      <c r="A1171" s="170"/>
      <c r="B1171" s="264" t="s">
        <v>840</v>
      </c>
      <c r="C1171" s="178"/>
      <c r="D1171" s="204"/>
    </row>
    <row r="1172" spans="1:4" ht="12">
      <c r="A1172" s="170"/>
      <c r="B1172" s="264" t="s">
        <v>573</v>
      </c>
      <c r="C1172" s="178"/>
      <c r="D1172" s="204"/>
    </row>
    <row r="1173" spans="1:4" ht="12">
      <c r="A1173" s="170"/>
      <c r="B1173" s="264" t="s">
        <v>709</v>
      </c>
      <c r="C1173" s="178"/>
      <c r="D1173" s="204"/>
    </row>
    <row r="1174" spans="1:4" ht="12">
      <c r="A1174" s="170"/>
      <c r="B1174" s="264"/>
      <c r="C1174" s="178"/>
      <c r="D1174" s="204"/>
    </row>
    <row r="1175" spans="1:6" ht="12">
      <c r="A1175" s="170"/>
      <c r="B1175" s="264" t="s">
        <v>710</v>
      </c>
      <c r="C1175" s="277" t="s">
        <v>900</v>
      </c>
      <c r="D1175" s="178">
        <v>17</v>
      </c>
      <c r="F1175" s="362">
        <f>D1175*E1175</f>
        <v>0</v>
      </c>
    </row>
    <row r="1176" spans="1:6" ht="12">
      <c r="A1176" s="170"/>
      <c r="B1176" s="264" t="s">
        <v>711</v>
      </c>
      <c r="C1176" s="277" t="s">
        <v>900</v>
      </c>
      <c r="D1176" s="178">
        <v>36</v>
      </c>
      <c r="F1176" s="362">
        <f>D1176*E1176</f>
        <v>0</v>
      </c>
    </row>
    <row r="1177" spans="1:4" ht="12">
      <c r="A1177" s="170"/>
      <c r="B1177" s="264"/>
      <c r="C1177" s="178"/>
      <c r="D1177" s="204"/>
    </row>
    <row r="1178" spans="1:4" ht="12">
      <c r="A1178" s="170" t="s">
        <v>1420</v>
      </c>
      <c r="B1178" s="264" t="s">
        <v>712</v>
      </c>
      <c r="C1178" s="178"/>
      <c r="D1178" s="204"/>
    </row>
    <row r="1179" spans="1:4" ht="19.5">
      <c r="A1179" s="170"/>
      <c r="B1179" s="264" t="s">
        <v>636</v>
      </c>
      <c r="C1179" s="178"/>
      <c r="D1179" s="204"/>
    </row>
    <row r="1180" spans="1:4" ht="19.5">
      <c r="A1180" s="170"/>
      <c r="B1180" s="264" t="s">
        <v>493</v>
      </c>
      <c r="C1180" s="178"/>
      <c r="D1180" s="204"/>
    </row>
    <row r="1181" spans="1:6" ht="12">
      <c r="A1181" s="170"/>
      <c r="B1181" s="264" t="s">
        <v>713</v>
      </c>
      <c r="C1181" s="277" t="s">
        <v>592</v>
      </c>
      <c r="D1181" s="178">
        <v>1065</v>
      </c>
      <c r="F1181" s="362">
        <f>D1181*E1181</f>
        <v>0</v>
      </c>
    </row>
    <row r="1182" spans="1:4" ht="12">
      <c r="A1182" s="170"/>
      <c r="B1182" s="264"/>
      <c r="C1182" s="178"/>
      <c r="D1182" s="204"/>
    </row>
    <row r="1183" spans="1:4" ht="12">
      <c r="A1183" s="170" t="s">
        <v>1413</v>
      </c>
      <c r="B1183" s="307" t="s">
        <v>0</v>
      </c>
      <c r="C1183" s="178"/>
      <c r="D1183" s="204"/>
    </row>
    <row r="1184" spans="1:4" ht="12">
      <c r="A1184" s="170"/>
      <c r="B1184" s="307" t="s">
        <v>1307</v>
      </c>
      <c r="C1184" s="178"/>
      <c r="D1184" s="204"/>
    </row>
    <row r="1185" spans="1:4" ht="60">
      <c r="A1185" s="170"/>
      <c r="B1185" s="307" t="s">
        <v>670</v>
      </c>
      <c r="C1185" s="178"/>
      <c r="D1185" s="204"/>
    </row>
    <row r="1186" spans="1:6" ht="19.5">
      <c r="A1186" s="170"/>
      <c r="B1186" s="307" t="s">
        <v>671</v>
      </c>
      <c r="C1186" s="322" t="s">
        <v>592</v>
      </c>
      <c r="D1186" s="178">
        <v>21108</v>
      </c>
      <c r="F1186" s="362">
        <f>D1186*E1186</f>
        <v>0</v>
      </c>
    </row>
    <row r="1187" spans="1:4" ht="12">
      <c r="A1187" s="170"/>
      <c r="B1187" s="307"/>
      <c r="C1187" s="178"/>
      <c r="D1187" s="204"/>
    </row>
    <row r="1188" spans="1:4" ht="12">
      <c r="A1188" s="170" t="s">
        <v>1414</v>
      </c>
      <c r="B1188" s="307" t="s">
        <v>672</v>
      </c>
      <c r="C1188" s="178"/>
      <c r="D1188" s="204"/>
    </row>
    <row r="1189" spans="1:4" ht="12">
      <c r="A1189" s="170"/>
      <c r="B1189" s="307" t="s">
        <v>1307</v>
      </c>
      <c r="C1189" s="178"/>
      <c r="D1189" s="204"/>
    </row>
    <row r="1190" spans="1:4" ht="60">
      <c r="A1190" s="170"/>
      <c r="B1190" s="307" t="s">
        <v>1118</v>
      </c>
      <c r="C1190" s="178"/>
      <c r="D1190" s="204"/>
    </row>
    <row r="1191" spans="1:6" ht="30">
      <c r="A1191" s="170"/>
      <c r="B1191" s="307" t="s">
        <v>1119</v>
      </c>
      <c r="C1191" s="322" t="s">
        <v>592</v>
      </c>
      <c r="D1191" s="178">
        <v>548</v>
      </c>
      <c r="F1191" s="362">
        <f>D1191*E1191</f>
        <v>0</v>
      </c>
    </row>
    <row r="1192" spans="1:4" ht="12">
      <c r="A1192" s="170"/>
      <c r="B1192" s="307"/>
      <c r="C1192" s="178"/>
      <c r="D1192" s="204"/>
    </row>
    <row r="1193" spans="1:4" ht="12">
      <c r="A1193" s="170" t="s">
        <v>1415</v>
      </c>
      <c r="B1193" s="264" t="s">
        <v>855</v>
      </c>
      <c r="C1193" s="178"/>
      <c r="D1193" s="204"/>
    </row>
    <row r="1194" spans="1:4" ht="12">
      <c r="A1194" s="170"/>
      <c r="B1194" s="264" t="s">
        <v>556</v>
      </c>
      <c r="C1194" s="178"/>
      <c r="D1194" s="204"/>
    </row>
    <row r="1195" spans="1:4" ht="19.5">
      <c r="A1195" s="170"/>
      <c r="B1195" s="264" t="s">
        <v>1120</v>
      </c>
      <c r="C1195" s="178"/>
      <c r="D1195" s="204"/>
    </row>
    <row r="1196" spans="1:4" ht="12">
      <c r="A1196" s="170"/>
      <c r="B1196" s="264" t="s">
        <v>1121</v>
      </c>
      <c r="C1196" s="178"/>
      <c r="D1196" s="204"/>
    </row>
    <row r="1197" spans="1:4" ht="19.5">
      <c r="A1197" s="170"/>
      <c r="B1197" s="264" t="s">
        <v>1766</v>
      </c>
      <c r="C1197" s="178"/>
      <c r="D1197" s="204"/>
    </row>
    <row r="1198" spans="1:4" ht="30">
      <c r="A1198" s="170"/>
      <c r="B1198" s="264" t="s">
        <v>1768</v>
      </c>
      <c r="C1198" s="178"/>
      <c r="D1198" s="204"/>
    </row>
    <row r="1199" spans="1:6" ht="19.5">
      <c r="A1199" s="170"/>
      <c r="B1199" s="177" t="s">
        <v>1767</v>
      </c>
      <c r="C1199" s="277" t="s">
        <v>592</v>
      </c>
      <c r="D1199" s="178">
        <v>804</v>
      </c>
      <c r="F1199" s="362">
        <f>D1199*E1199</f>
        <v>0</v>
      </c>
    </row>
    <row r="1200" spans="1:4" ht="12">
      <c r="A1200" s="170"/>
      <c r="B1200" s="264"/>
      <c r="C1200" s="178"/>
      <c r="D1200" s="204"/>
    </row>
    <row r="1201" spans="1:4" ht="12">
      <c r="A1201" s="170" t="s">
        <v>1416</v>
      </c>
      <c r="B1201" s="307" t="s">
        <v>856</v>
      </c>
      <c r="C1201" s="178"/>
      <c r="D1201" s="204"/>
    </row>
    <row r="1202" spans="1:4" ht="60">
      <c r="A1202" s="170"/>
      <c r="B1202" s="307" t="s">
        <v>847</v>
      </c>
      <c r="C1202" s="178"/>
      <c r="D1202" s="204"/>
    </row>
    <row r="1203" spans="1:6" ht="19.5">
      <c r="A1203" s="170"/>
      <c r="B1203" s="307" t="s">
        <v>854</v>
      </c>
      <c r="C1203" s="322" t="s">
        <v>592</v>
      </c>
      <c r="D1203" s="178">
        <v>633</v>
      </c>
      <c r="F1203" s="362">
        <f>D1203*E1203</f>
        <v>0</v>
      </c>
    </row>
    <row r="1204" spans="1:4" ht="12">
      <c r="A1204" s="170"/>
      <c r="B1204" s="264"/>
      <c r="C1204" s="178"/>
      <c r="D1204" s="204"/>
    </row>
    <row r="1205" spans="1:4" ht="12">
      <c r="A1205" s="170" t="s">
        <v>10</v>
      </c>
      <c r="B1205" s="307" t="s">
        <v>857</v>
      </c>
      <c r="C1205" s="178"/>
      <c r="D1205" s="204"/>
    </row>
    <row r="1206" spans="1:4" ht="60">
      <c r="A1206" s="170"/>
      <c r="B1206" s="307" t="s">
        <v>848</v>
      </c>
      <c r="C1206" s="178"/>
      <c r="D1206" s="204"/>
    </row>
    <row r="1207" spans="1:6" ht="19.5">
      <c r="A1207" s="170"/>
      <c r="B1207" s="307" t="s">
        <v>673</v>
      </c>
      <c r="C1207" s="322" t="s">
        <v>592</v>
      </c>
      <c r="D1207" s="178">
        <v>2548</v>
      </c>
      <c r="F1207" s="362">
        <f>D1207*E1207</f>
        <v>0</v>
      </c>
    </row>
    <row r="1208" spans="1:4" ht="12" customHeight="1">
      <c r="A1208" s="170"/>
      <c r="B1208" s="307"/>
      <c r="C1208" s="178"/>
      <c r="D1208" s="204"/>
    </row>
    <row r="1209" spans="1:4" ht="12">
      <c r="A1209" s="170" t="s">
        <v>11</v>
      </c>
      <c r="B1209" s="307" t="s">
        <v>2928</v>
      </c>
      <c r="C1209" s="178"/>
      <c r="D1209" s="204"/>
    </row>
    <row r="1210" spans="1:4" ht="60">
      <c r="A1210" s="170"/>
      <c r="B1210" s="307" t="s">
        <v>845</v>
      </c>
      <c r="C1210" s="178"/>
      <c r="D1210" s="204"/>
    </row>
    <row r="1211" spans="1:6" ht="19.5">
      <c r="A1211" s="170"/>
      <c r="B1211" s="177" t="s">
        <v>846</v>
      </c>
      <c r="C1211" s="322" t="s">
        <v>592</v>
      </c>
      <c r="D1211" s="178">
        <v>750</v>
      </c>
      <c r="F1211" s="362">
        <f>D1211*E1211</f>
        <v>0</v>
      </c>
    </row>
    <row r="1212" spans="1:4" ht="12">
      <c r="A1212" s="170"/>
      <c r="B1212" s="177"/>
      <c r="C1212" s="178"/>
      <c r="D1212" s="204"/>
    </row>
    <row r="1213" spans="1:6" ht="30">
      <c r="A1213" s="170" t="s">
        <v>12</v>
      </c>
      <c r="B1213" s="323" t="s">
        <v>2869</v>
      </c>
      <c r="C1213" s="322" t="s">
        <v>592</v>
      </c>
      <c r="D1213" s="178">
        <f>(2.8*0.3*7.8)*1072</f>
        <v>7023.744</v>
      </c>
      <c r="F1213" s="362">
        <f>D1213*E1213</f>
        <v>0</v>
      </c>
    </row>
    <row r="1214" spans="1:4" ht="12">
      <c r="A1214" s="170"/>
      <c r="B1214" s="323"/>
      <c r="C1214" s="178"/>
      <c r="D1214" s="204"/>
    </row>
    <row r="1215" spans="1:4" ht="12">
      <c r="A1215" s="170"/>
      <c r="B1215" s="177"/>
      <c r="C1215" s="178"/>
      <c r="D1215" s="204"/>
    </row>
    <row r="1216" spans="1:6" ht="12">
      <c r="A1216" s="170" t="s">
        <v>13</v>
      </c>
      <c r="B1216" s="264" t="s">
        <v>844</v>
      </c>
      <c r="C1216" s="277" t="s">
        <v>566</v>
      </c>
      <c r="D1216" s="204"/>
      <c r="F1216" s="362">
        <f>E1216</f>
        <v>0</v>
      </c>
    </row>
    <row r="1217" spans="1:6" ht="12">
      <c r="A1217" s="215"/>
      <c r="B1217" s="281"/>
      <c r="C1217" s="217"/>
      <c r="D1217" s="218"/>
      <c r="E1217" s="422"/>
      <c r="F1217" s="423"/>
    </row>
    <row r="1218" spans="1:4" ht="12">
      <c r="A1218" s="170"/>
      <c r="B1218" s="177"/>
      <c r="C1218" s="178"/>
      <c r="D1218" s="204"/>
    </row>
    <row r="1219" spans="1:10" s="397" customFormat="1" ht="11.25">
      <c r="A1219" s="185" t="s">
        <v>535</v>
      </c>
      <c r="B1219" s="315" t="s">
        <v>410</v>
      </c>
      <c r="C1219" s="191"/>
      <c r="D1219" s="192"/>
      <c r="E1219" s="390"/>
      <c r="F1219" s="391">
        <f>SUM(F1130:F1217)</f>
        <v>0</v>
      </c>
      <c r="G1219" s="395"/>
      <c r="H1219" s="396"/>
      <c r="I1219" s="395"/>
      <c r="J1219" s="395"/>
    </row>
    <row r="1220" spans="1:4" ht="12">
      <c r="A1220" s="254"/>
      <c r="B1220" s="283"/>
      <c r="C1220" s="178"/>
      <c r="D1220" s="204"/>
    </row>
    <row r="1221" spans="1:4" ht="12">
      <c r="A1221" s="254"/>
      <c r="B1221" s="283"/>
      <c r="C1221" s="178"/>
      <c r="D1221" s="204"/>
    </row>
    <row r="1222" spans="1:10" s="504" customFormat="1" ht="12.75">
      <c r="A1222" s="243" t="s">
        <v>537</v>
      </c>
      <c r="B1222" s="318" t="s">
        <v>1422</v>
      </c>
      <c r="C1222" s="319"/>
      <c r="D1222" s="320"/>
      <c r="E1222" s="500"/>
      <c r="F1222" s="501"/>
      <c r="G1222" s="502"/>
      <c r="H1222" s="503"/>
      <c r="I1222" s="502"/>
      <c r="J1222" s="502"/>
    </row>
    <row r="1223" spans="1:4" ht="12">
      <c r="A1223" s="254"/>
      <c r="B1223" s="283"/>
      <c r="C1223" s="178"/>
      <c r="D1223" s="204"/>
    </row>
    <row r="1224" spans="1:4" ht="12">
      <c r="A1224" s="170" t="s">
        <v>1408</v>
      </c>
      <c r="B1224" s="264" t="s">
        <v>702</v>
      </c>
      <c r="C1224" s="178"/>
      <c r="D1224" s="204"/>
    </row>
    <row r="1225" spans="1:4" ht="12">
      <c r="A1225" s="170"/>
      <c r="B1225" s="264" t="s">
        <v>334</v>
      </c>
      <c r="C1225" s="178"/>
      <c r="D1225" s="204"/>
    </row>
    <row r="1226" spans="1:4" ht="12">
      <c r="A1226" s="170"/>
      <c r="B1226" s="264" t="s">
        <v>674</v>
      </c>
      <c r="C1226" s="178"/>
      <c r="D1226" s="204"/>
    </row>
    <row r="1227" spans="1:4" ht="12">
      <c r="A1227" s="170"/>
      <c r="B1227" s="264" t="s">
        <v>1308</v>
      </c>
      <c r="C1227" s="178"/>
      <c r="D1227" s="204"/>
    </row>
    <row r="1228" spans="1:4" ht="12">
      <c r="A1228" s="170"/>
      <c r="B1228" s="264" t="s">
        <v>1172</v>
      </c>
      <c r="C1228" s="178"/>
      <c r="D1228" s="204"/>
    </row>
    <row r="1229" spans="1:4" ht="12">
      <c r="A1229" s="170"/>
      <c r="B1229" s="264" t="s">
        <v>1173</v>
      </c>
      <c r="C1229" s="178"/>
      <c r="D1229" s="204"/>
    </row>
    <row r="1230" spans="1:4" ht="12">
      <c r="A1230" s="170"/>
      <c r="B1230" s="264" t="s">
        <v>700</v>
      </c>
      <c r="C1230" s="178"/>
      <c r="D1230" s="204"/>
    </row>
    <row r="1231" spans="1:4" ht="12">
      <c r="A1231" s="170"/>
      <c r="B1231" s="264" t="s">
        <v>701</v>
      </c>
      <c r="C1231" s="178"/>
      <c r="D1231" s="204"/>
    </row>
    <row r="1232" spans="1:4" ht="12">
      <c r="A1232" s="170"/>
      <c r="B1232" s="264" t="s">
        <v>1879</v>
      </c>
      <c r="C1232" s="178"/>
      <c r="D1232" s="204"/>
    </row>
    <row r="1233" spans="1:4" ht="12">
      <c r="A1233" s="170"/>
      <c r="B1233" s="264" t="s">
        <v>1880</v>
      </c>
      <c r="C1233" s="178"/>
      <c r="D1233" s="204"/>
    </row>
    <row r="1234" spans="1:6" ht="12">
      <c r="A1234" s="170"/>
      <c r="B1234" s="264" t="s">
        <v>327</v>
      </c>
      <c r="C1234" s="277" t="s">
        <v>557</v>
      </c>
      <c r="D1234" s="212">
        <v>10</v>
      </c>
      <c r="F1234" s="362">
        <f>D1234*E1234</f>
        <v>0</v>
      </c>
    </row>
    <row r="1235" spans="1:4" ht="12">
      <c r="A1235" s="170"/>
      <c r="B1235" s="264"/>
      <c r="C1235" s="178"/>
      <c r="D1235" s="234"/>
    </row>
    <row r="1236" spans="1:4" ht="12">
      <c r="A1236" s="170" t="s">
        <v>1409</v>
      </c>
      <c r="B1236" s="264" t="s">
        <v>703</v>
      </c>
      <c r="C1236" s="178"/>
      <c r="D1236" s="234"/>
    </row>
    <row r="1237" spans="1:4" ht="12">
      <c r="A1237" s="170"/>
      <c r="B1237" s="264" t="s">
        <v>334</v>
      </c>
      <c r="C1237" s="178"/>
      <c r="D1237" s="234"/>
    </row>
    <row r="1238" spans="1:4" ht="12">
      <c r="A1238" s="170"/>
      <c r="B1238" s="264" t="s">
        <v>1309</v>
      </c>
      <c r="C1238" s="178"/>
      <c r="D1238" s="234"/>
    </row>
    <row r="1239" spans="1:4" ht="12">
      <c r="A1239" s="170"/>
      <c r="B1239" s="264" t="s">
        <v>1308</v>
      </c>
      <c r="C1239" s="178"/>
      <c r="D1239" s="234"/>
    </row>
    <row r="1240" spans="1:4" ht="12">
      <c r="A1240" s="170"/>
      <c r="B1240" s="264" t="s">
        <v>1172</v>
      </c>
      <c r="C1240" s="178"/>
      <c r="D1240" s="234"/>
    </row>
    <row r="1241" spans="1:4" ht="12">
      <c r="A1241" s="170"/>
      <c r="B1241" s="264" t="s">
        <v>1173</v>
      </c>
      <c r="C1241" s="178"/>
      <c r="D1241" s="234"/>
    </row>
    <row r="1242" spans="1:4" ht="12">
      <c r="A1242" s="170"/>
      <c r="B1242" s="264" t="s">
        <v>1879</v>
      </c>
      <c r="C1242" s="178"/>
      <c r="D1242" s="234"/>
    </row>
    <row r="1243" spans="1:4" ht="12">
      <c r="A1243" s="170"/>
      <c r="B1243" s="264" t="s">
        <v>1880</v>
      </c>
      <c r="C1243" s="178"/>
      <c r="D1243" s="234"/>
    </row>
    <row r="1244" spans="1:6" ht="12">
      <c r="A1244" s="170"/>
      <c r="B1244" s="264" t="s">
        <v>327</v>
      </c>
      <c r="C1244" s="277" t="s">
        <v>557</v>
      </c>
      <c r="D1244" s="212">
        <v>1</v>
      </c>
      <c r="F1244" s="362">
        <f>D1244*E1244</f>
        <v>0</v>
      </c>
    </row>
    <row r="1245" spans="1:4" ht="12">
      <c r="A1245" s="170"/>
      <c r="B1245" s="264"/>
      <c r="C1245" s="178"/>
      <c r="D1245" s="234"/>
    </row>
    <row r="1246" spans="1:4" ht="12">
      <c r="A1246" s="170" t="s">
        <v>1410</v>
      </c>
      <c r="B1246" s="264" t="s">
        <v>2872</v>
      </c>
      <c r="C1246" s="178"/>
      <c r="D1246" s="234"/>
    </row>
    <row r="1247" spans="1:4" ht="12">
      <c r="A1247" s="170"/>
      <c r="B1247" s="264" t="s">
        <v>334</v>
      </c>
      <c r="C1247" s="178"/>
      <c r="D1247" s="234"/>
    </row>
    <row r="1248" spans="1:4" ht="19.5">
      <c r="A1248" s="170"/>
      <c r="B1248" s="264" t="s">
        <v>2870</v>
      </c>
      <c r="C1248" s="178"/>
      <c r="D1248" s="234"/>
    </row>
    <row r="1249" spans="1:4" ht="19.5">
      <c r="A1249" s="170"/>
      <c r="B1249" s="264" t="s">
        <v>2871</v>
      </c>
      <c r="C1249" s="178"/>
      <c r="D1249" s="234"/>
    </row>
    <row r="1250" spans="1:4" ht="12">
      <c r="A1250" s="170"/>
      <c r="B1250" s="264" t="s">
        <v>1879</v>
      </c>
      <c r="C1250" s="178"/>
      <c r="D1250" s="234"/>
    </row>
    <row r="1251" spans="1:4" ht="12">
      <c r="A1251" s="170"/>
      <c r="B1251" s="264" t="s">
        <v>1880</v>
      </c>
      <c r="C1251" s="178"/>
      <c r="D1251" s="234"/>
    </row>
    <row r="1252" spans="1:6" ht="12">
      <c r="A1252" s="170"/>
      <c r="B1252" s="264" t="s">
        <v>327</v>
      </c>
      <c r="C1252" s="277" t="s">
        <v>557</v>
      </c>
      <c r="D1252" s="212">
        <v>1</v>
      </c>
      <c r="F1252" s="362">
        <f>D1252*E1252</f>
        <v>0</v>
      </c>
    </row>
    <row r="1253" spans="1:4" ht="12">
      <c r="A1253" s="170"/>
      <c r="B1253" s="264"/>
      <c r="C1253" s="178"/>
      <c r="D1253" s="234"/>
    </row>
    <row r="1254" spans="1:4" ht="12">
      <c r="A1254" s="170" t="s">
        <v>1411</v>
      </c>
      <c r="B1254" s="264" t="s">
        <v>415</v>
      </c>
      <c r="C1254" s="178"/>
      <c r="D1254" s="234"/>
    </row>
    <row r="1255" spans="1:4" ht="12">
      <c r="A1255" s="170"/>
      <c r="B1255" s="264" t="s">
        <v>334</v>
      </c>
      <c r="C1255" s="178"/>
      <c r="D1255" s="234"/>
    </row>
    <row r="1256" spans="1:4" ht="19.5">
      <c r="A1256" s="170"/>
      <c r="B1256" s="264" t="s">
        <v>2870</v>
      </c>
      <c r="C1256" s="178"/>
      <c r="D1256" s="234"/>
    </row>
    <row r="1257" spans="1:4" ht="19.5">
      <c r="A1257" s="170"/>
      <c r="B1257" s="264" t="s">
        <v>2873</v>
      </c>
      <c r="C1257" s="178"/>
      <c r="D1257" s="234"/>
    </row>
    <row r="1258" spans="1:4" ht="12">
      <c r="A1258" s="170"/>
      <c r="B1258" s="264" t="s">
        <v>1879</v>
      </c>
      <c r="C1258" s="178"/>
      <c r="D1258" s="234"/>
    </row>
    <row r="1259" spans="1:4" ht="12">
      <c r="A1259" s="170"/>
      <c r="B1259" s="264" t="s">
        <v>1880</v>
      </c>
      <c r="C1259" s="178"/>
      <c r="D1259" s="234"/>
    </row>
    <row r="1260" spans="1:6" ht="12">
      <c r="A1260" s="170"/>
      <c r="B1260" s="264" t="s">
        <v>416</v>
      </c>
      <c r="C1260" s="277" t="s">
        <v>557</v>
      </c>
      <c r="D1260" s="212">
        <v>2</v>
      </c>
      <c r="F1260" s="362">
        <f>D1260*E1260</f>
        <v>0</v>
      </c>
    </row>
    <row r="1261" spans="1:4" ht="12">
      <c r="A1261" s="170"/>
      <c r="B1261" s="264"/>
      <c r="C1261" s="178"/>
      <c r="D1261" s="204"/>
    </row>
    <row r="1262" spans="1:4" ht="12">
      <c r="A1262" s="170" t="s">
        <v>1412</v>
      </c>
      <c r="B1262" s="264" t="s">
        <v>1339</v>
      </c>
      <c r="C1262" s="178"/>
      <c r="D1262" s="204"/>
    </row>
    <row r="1263" spans="1:4" ht="12">
      <c r="A1263" s="170"/>
      <c r="B1263" s="264" t="s">
        <v>1342</v>
      </c>
      <c r="C1263" s="178"/>
      <c r="D1263" s="204"/>
    </row>
    <row r="1264" spans="1:4" ht="12">
      <c r="A1264" s="170"/>
      <c r="B1264" s="264" t="s">
        <v>1343</v>
      </c>
      <c r="C1264" s="178"/>
      <c r="D1264" s="204"/>
    </row>
    <row r="1265" spans="1:4" ht="19.5">
      <c r="A1265" s="170"/>
      <c r="B1265" s="264" t="s">
        <v>675</v>
      </c>
      <c r="C1265" s="178"/>
      <c r="D1265" s="204"/>
    </row>
    <row r="1266" spans="1:4" ht="12">
      <c r="A1266" s="170"/>
      <c r="B1266" s="264" t="s">
        <v>1340</v>
      </c>
      <c r="C1266" s="178"/>
      <c r="D1266" s="204"/>
    </row>
    <row r="1267" spans="1:4" ht="12">
      <c r="A1267" s="170"/>
      <c r="B1267" s="264" t="s">
        <v>1341</v>
      </c>
      <c r="C1267" s="178"/>
      <c r="D1267" s="204"/>
    </row>
    <row r="1268" spans="1:4" ht="19.5">
      <c r="A1268" s="170"/>
      <c r="B1268" s="264" t="s">
        <v>2874</v>
      </c>
      <c r="C1268" s="178"/>
      <c r="D1268" s="204"/>
    </row>
    <row r="1269" spans="1:4" ht="12">
      <c r="A1269" s="170"/>
      <c r="B1269" s="264" t="s">
        <v>1344</v>
      </c>
      <c r="C1269" s="178"/>
      <c r="D1269" s="204"/>
    </row>
    <row r="1270" spans="1:6" ht="12">
      <c r="A1270" s="170"/>
      <c r="B1270" s="274" t="s">
        <v>432</v>
      </c>
      <c r="C1270" s="303" t="s">
        <v>1876</v>
      </c>
      <c r="D1270" s="178">
        <v>42</v>
      </c>
      <c r="F1270" s="362">
        <f>D1270*E1270</f>
        <v>0</v>
      </c>
    </row>
    <row r="1271" spans="1:4" ht="12">
      <c r="A1271" s="170"/>
      <c r="B1271" s="274"/>
      <c r="C1271" s="178"/>
      <c r="D1271" s="204"/>
    </row>
    <row r="1272" spans="1:4" ht="49.5">
      <c r="A1272" s="170" t="s">
        <v>1413</v>
      </c>
      <c r="B1272" s="264" t="s">
        <v>864</v>
      </c>
      <c r="C1272" s="178"/>
      <c r="D1272" s="204"/>
    </row>
    <row r="1273" spans="1:4" ht="19.5">
      <c r="A1273" s="170"/>
      <c r="B1273" s="264" t="s">
        <v>42</v>
      </c>
      <c r="C1273" s="178"/>
      <c r="D1273" s="204"/>
    </row>
    <row r="1274" spans="1:6" ht="12">
      <c r="A1274" s="170"/>
      <c r="B1274" s="264" t="s">
        <v>865</v>
      </c>
      <c r="C1274" s="277" t="s">
        <v>1876</v>
      </c>
      <c r="D1274" s="178">
        <v>321</v>
      </c>
      <c r="F1274" s="362">
        <f>D1274*E1274</f>
        <v>0</v>
      </c>
    </row>
    <row r="1275" spans="1:4" ht="12">
      <c r="A1275" s="170"/>
      <c r="B1275" s="264"/>
      <c r="C1275" s="178"/>
      <c r="D1275" s="204"/>
    </row>
    <row r="1276" spans="1:4" ht="12">
      <c r="A1276" s="170" t="s">
        <v>1414</v>
      </c>
      <c r="B1276" s="264" t="s">
        <v>543</v>
      </c>
      <c r="C1276" s="178"/>
      <c r="D1276" s="204"/>
    </row>
    <row r="1277" spans="1:4" ht="12">
      <c r="A1277" s="170"/>
      <c r="B1277" s="264" t="s">
        <v>328</v>
      </c>
      <c r="C1277" s="178"/>
      <c r="D1277" s="204"/>
    </row>
    <row r="1278" spans="1:4" ht="12">
      <c r="A1278" s="170"/>
      <c r="B1278" s="264" t="s">
        <v>607</v>
      </c>
      <c r="C1278" s="178"/>
      <c r="D1278" s="204"/>
    </row>
    <row r="1279" spans="1:4" ht="12">
      <c r="A1279" s="170"/>
      <c r="B1279" s="264"/>
      <c r="C1279" s="178"/>
      <c r="D1279" s="204"/>
    </row>
    <row r="1280" spans="1:6" ht="12">
      <c r="A1280" s="170" t="s">
        <v>1419</v>
      </c>
      <c r="B1280" s="177" t="s">
        <v>1175</v>
      </c>
      <c r="C1280" s="211" t="s">
        <v>192</v>
      </c>
      <c r="D1280" s="310">
        <v>1</v>
      </c>
      <c r="F1280" s="362">
        <f aca="true" t="shared" si="5" ref="F1280:F1290">D1280*E1280</f>
        <v>0</v>
      </c>
    </row>
    <row r="1281" spans="1:6" ht="12">
      <c r="A1281" s="170" t="s">
        <v>1420</v>
      </c>
      <c r="B1281" s="177" t="s">
        <v>1176</v>
      </c>
      <c r="C1281" s="211" t="s">
        <v>192</v>
      </c>
      <c r="D1281" s="310">
        <v>3</v>
      </c>
      <c r="F1281" s="362">
        <f t="shared" si="5"/>
        <v>0</v>
      </c>
    </row>
    <row r="1282" spans="1:6" ht="12">
      <c r="A1282" s="170" t="s">
        <v>913</v>
      </c>
      <c r="B1282" s="177" t="s">
        <v>1177</v>
      </c>
      <c r="C1282" s="211" t="s">
        <v>192</v>
      </c>
      <c r="D1282" s="310">
        <v>10</v>
      </c>
      <c r="F1282" s="362">
        <f t="shared" si="5"/>
        <v>0</v>
      </c>
    </row>
    <row r="1283" spans="1:6" ht="12">
      <c r="A1283" s="170" t="s">
        <v>914</v>
      </c>
      <c r="B1283" s="177" t="s">
        <v>1178</v>
      </c>
      <c r="C1283" s="211" t="s">
        <v>192</v>
      </c>
      <c r="D1283" s="310">
        <v>2</v>
      </c>
      <c r="F1283" s="362">
        <f t="shared" si="5"/>
        <v>0</v>
      </c>
    </row>
    <row r="1284" spans="1:6" ht="12">
      <c r="A1284" s="170" t="s">
        <v>257</v>
      </c>
      <c r="B1284" s="177" t="s">
        <v>1179</v>
      </c>
      <c r="C1284" s="211" t="s">
        <v>192</v>
      </c>
      <c r="D1284" s="310">
        <v>2</v>
      </c>
      <c r="F1284" s="362">
        <f t="shared" si="5"/>
        <v>0</v>
      </c>
    </row>
    <row r="1285" spans="1:6" ht="12">
      <c r="A1285" s="170" t="s">
        <v>258</v>
      </c>
      <c r="B1285" s="177" t="s">
        <v>1180</v>
      </c>
      <c r="C1285" s="211" t="s">
        <v>192</v>
      </c>
      <c r="D1285" s="310">
        <v>2</v>
      </c>
      <c r="F1285" s="362">
        <f t="shared" si="5"/>
        <v>0</v>
      </c>
    </row>
    <row r="1286" spans="1:6" ht="12">
      <c r="A1286" s="170" t="s">
        <v>259</v>
      </c>
      <c r="B1286" s="177" t="s">
        <v>1181</v>
      </c>
      <c r="C1286" s="211" t="s">
        <v>192</v>
      </c>
      <c r="D1286" s="310">
        <v>7</v>
      </c>
      <c r="F1286" s="362">
        <f t="shared" si="5"/>
        <v>0</v>
      </c>
    </row>
    <row r="1287" spans="1:6" ht="12">
      <c r="A1287" s="170" t="s">
        <v>1182</v>
      </c>
      <c r="B1287" s="177" t="s">
        <v>1183</v>
      </c>
      <c r="C1287" s="211" t="s">
        <v>192</v>
      </c>
      <c r="D1287" s="310">
        <v>1</v>
      </c>
      <c r="F1287" s="362">
        <f t="shared" si="5"/>
        <v>0</v>
      </c>
    </row>
    <row r="1288" spans="1:6" ht="12">
      <c r="A1288" s="170" t="s">
        <v>1207</v>
      </c>
      <c r="B1288" s="177" t="s">
        <v>1184</v>
      </c>
      <c r="C1288" s="211" t="s">
        <v>192</v>
      </c>
      <c r="D1288" s="310">
        <v>1</v>
      </c>
      <c r="F1288" s="362">
        <f t="shared" si="5"/>
        <v>0</v>
      </c>
    </row>
    <row r="1289" spans="1:6" ht="12">
      <c r="A1289" s="170" t="s">
        <v>1209</v>
      </c>
      <c r="B1289" s="177" t="s">
        <v>1124</v>
      </c>
      <c r="C1289" s="211" t="s">
        <v>192</v>
      </c>
      <c r="D1289" s="310">
        <v>6</v>
      </c>
      <c r="F1289" s="362">
        <f t="shared" si="5"/>
        <v>0</v>
      </c>
    </row>
    <row r="1290" spans="1:6" ht="12">
      <c r="A1290" s="170" t="s">
        <v>1211</v>
      </c>
      <c r="B1290" s="177" t="s">
        <v>1199</v>
      </c>
      <c r="C1290" s="211" t="s">
        <v>192</v>
      </c>
      <c r="D1290" s="310">
        <v>2</v>
      </c>
      <c r="F1290" s="362">
        <f t="shared" si="5"/>
        <v>0</v>
      </c>
    </row>
    <row r="1291" spans="1:4" ht="12">
      <c r="A1291" s="170"/>
      <c r="B1291" s="177"/>
      <c r="C1291" s="178"/>
      <c r="D1291" s="312"/>
    </row>
    <row r="1292" spans="1:4" ht="12">
      <c r="A1292" s="170" t="s">
        <v>1415</v>
      </c>
      <c r="B1292" s="264" t="s">
        <v>411</v>
      </c>
      <c r="C1292" s="178"/>
      <c r="D1292" s="312"/>
    </row>
    <row r="1293" spans="1:4" ht="12">
      <c r="A1293" s="170"/>
      <c r="B1293" s="264" t="s">
        <v>328</v>
      </c>
      <c r="C1293" s="178"/>
      <c r="D1293" s="312"/>
    </row>
    <row r="1294" spans="1:4" ht="12">
      <c r="A1294" s="170"/>
      <c r="B1294" s="264" t="s">
        <v>412</v>
      </c>
      <c r="C1294" s="178"/>
      <c r="D1294" s="312"/>
    </row>
    <row r="1295" spans="1:4" ht="12">
      <c r="A1295" s="170"/>
      <c r="B1295" s="177"/>
      <c r="C1295" s="178"/>
      <c r="D1295" s="312"/>
    </row>
    <row r="1296" spans="1:6" ht="12">
      <c r="A1296" s="170" t="s">
        <v>1419</v>
      </c>
      <c r="B1296" s="177" t="s">
        <v>413</v>
      </c>
      <c r="C1296" s="211" t="s">
        <v>192</v>
      </c>
      <c r="D1296" s="310">
        <v>4</v>
      </c>
      <c r="F1296" s="362">
        <f>D1296*E1296</f>
        <v>0</v>
      </c>
    </row>
    <row r="1297" spans="1:6" ht="12">
      <c r="A1297" s="170" t="s">
        <v>1420</v>
      </c>
      <c r="B1297" s="177" t="s">
        <v>414</v>
      </c>
      <c r="C1297" s="211" t="s">
        <v>192</v>
      </c>
      <c r="D1297" s="310">
        <v>2</v>
      </c>
      <c r="F1297" s="362">
        <f>D1297*E1297</f>
        <v>0</v>
      </c>
    </row>
    <row r="1298" spans="1:6" ht="12">
      <c r="A1298" s="215"/>
      <c r="B1298" s="324"/>
      <c r="C1298" s="325"/>
      <c r="D1298" s="326"/>
      <c r="E1298" s="505"/>
      <c r="F1298" s="506"/>
    </row>
    <row r="1299" spans="1:4" ht="12">
      <c r="A1299" s="170"/>
      <c r="B1299" s="264"/>
      <c r="C1299" s="178"/>
      <c r="D1299" s="204"/>
    </row>
    <row r="1300" spans="1:10" s="397" customFormat="1" ht="11.25">
      <c r="A1300" s="327" t="s">
        <v>537</v>
      </c>
      <c r="B1300" s="315" t="s">
        <v>417</v>
      </c>
      <c r="C1300" s="191"/>
      <c r="D1300" s="192"/>
      <c r="E1300" s="390"/>
      <c r="F1300" s="391">
        <f>SUM(F1234:F1298)</f>
        <v>0</v>
      </c>
      <c r="G1300" s="395"/>
      <c r="H1300" s="396"/>
      <c r="I1300" s="395"/>
      <c r="J1300" s="395"/>
    </row>
    <row r="1301" spans="1:4" ht="12">
      <c r="A1301" s="170"/>
      <c r="B1301" s="264"/>
      <c r="C1301" s="178"/>
      <c r="D1301" s="204"/>
    </row>
    <row r="1302" spans="1:4" ht="12">
      <c r="A1302" s="170"/>
      <c r="B1302" s="283" t="s">
        <v>523</v>
      </c>
      <c r="C1302" s="178"/>
      <c r="D1302" s="204"/>
    </row>
    <row r="1303" spans="1:4" ht="12">
      <c r="A1303" s="170"/>
      <c r="B1303" s="283" t="s">
        <v>524</v>
      </c>
      <c r="C1303" s="178"/>
      <c r="D1303" s="204"/>
    </row>
    <row r="1304" spans="1:4" ht="12">
      <c r="A1304" s="170"/>
      <c r="B1304" s="274"/>
      <c r="C1304" s="178"/>
      <c r="D1304" s="204"/>
    </row>
    <row r="1305" spans="1:6" ht="12">
      <c r="A1305" s="328"/>
      <c r="B1305" s="317" t="s">
        <v>606</v>
      </c>
      <c r="C1305" s="174"/>
      <c r="D1305" s="175"/>
      <c r="E1305" s="372"/>
      <c r="F1305" s="368"/>
    </row>
    <row r="1306" spans="1:4" ht="12">
      <c r="A1306" s="232"/>
      <c r="B1306" s="274"/>
      <c r="C1306" s="178"/>
      <c r="D1306" s="204"/>
    </row>
    <row r="1307" spans="1:6" ht="12">
      <c r="A1307" s="127"/>
      <c r="B1307" s="263" t="s">
        <v>15</v>
      </c>
      <c r="C1307" s="292"/>
      <c r="D1307" s="176"/>
      <c r="E1307" s="476"/>
      <c r="F1307" s="368"/>
    </row>
    <row r="1308" spans="1:6" ht="12">
      <c r="A1308" s="127"/>
      <c r="B1308" s="263" t="s">
        <v>16</v>
      </c>
      <c r="C1308" s="292"/>
      <c r="D1308" s="176"/>
      <c r="E1308" s="476"/>
      <c r="F1308" s="368"/>
    </row>
    <row r="1309" spans="1:6" ht="12">
      <c r="A1309" s="127"/>
      <c r="B1309" s="263" t="s">
        <v>17</v>
      </c>
      <c r="C1309" s="292"/>
      <c r="D1309" s="176"/>
      <c r="E1309" s="476"/>
      <c r="F1309" s="368"/>
    </row>
    <row r="1310" spans="1:4" ht="12">
      <c r="A1310" s="232"/>
      <c r="B1310" s="274"/>
      <c r="C1310" s="178"/>
      <c r="D1310" s="204"/>
    </row>
    <row r="1311" spans="1:4" ht="12">
      <c r="A1311" s="170"/>
      <c r="B1311" s="283" t="s">
        <v>325</v>
      </c>
      <c r="C1311" s="178"/>
      <c r="D1311" s="204"/>
    </row>
    <row r="1312" spans="1:4" ht="12">
      <c r="A1312" s="170"/>
      <c r="B1312" s="283" t="s">
        <v>704</v>
      </c>
      <c r="C1312" s="178"/>
      <c r="D1312" s="204"/>
    </row>
    <row r="1313" spans="1:4" ht="12">
      <c r="A1313" s="170"/>
      <c r="B1313" s="283" t="s">
        <v>326</v>
      </c>
      <c r="C1313" s="178"/>
      <c r="D1313" s="204"/>
    </row>
    <row r="1314" spans="1:4" ht="12">
      <c r="A1314" s="254"/>
      <c r="B1314" s="283"/>
      <c r="C1314" s="178"/>
      <c r="D1314" s="204"/>
    </row>
    <row r="1315" spans="1:4" ht="12">
      <c r="A1315" s="254"/>
      <c r="B1315" s="283"/>
      <c r="C1315" s="178"/>
      <c r="D1315" s="204"/>
    </row>
    <row r="1316" spans="1:10" s="453" customFormat="1" ht="12">
      <c r="A1316" s="254" t="s">
        <v>539</v>
      </c>
      <c r="B1316" s="255" t="s">
        <v>161</v>
      </c>
      <c r="C1316" s="238"/>
      <c r="D1316" s="239"/>
      <c r="E1316" s="450"/>
      <c r="F1316" s="362"/>
      <c r="G1316" s="451"/>
      <c r="H1316" s="364"/>
      <c r="I1316" s="452"/>
      <c r="J1316" s="452"/>
    </row>
    <row r="1317" spans="1:10" s="453" customFormat="1" ht="12">
      <c r="A1317" s="232"/>
      <c r="B1317" s="233"/>
      <c r="C1317" s="238"/>
      <c r="D1317" s="239"/>
      <c r="E1317" s="450"/>
      <c r="F1317" s="362"/>
      <c r="G1317" s="451"/>
      <c r="H1317" s="364"/>
      <c r="I1317" s="452"/>
      <c r="J1317" s="452"/>
    </row>
    <row r="1318" spans="1:5" ht="12">
      <c r="A1318" s="232" t="s">
        <v>1408</v>
      </c>
      <c r="B1318" s="264" t="s">
        <v>232</v>
      </c>
      <c r="C1318" s="178"/>
      <c r="D1318" s="179"/>
      <c r="E1318" s="114"/>
    </row>
    <row r="1319" spans="1:5" ht="49.5">
      <c r="A1319" s="232"/>
      <c r="B1319" s="264" t="s">
        <v>850</v>
      </c>
      <c r="C1319" s="178"/>
      <c r="D1319" s="204"/>
      <c r="E1319" s="114"/>
    </row>
    <row r="1320" spans="1:5" ht="12">
      <c r="A1320" s="232"/>
      <c r="B1320" s="264" t="s">
        <v>1311</v>
      </c>
      <c r="C1320" s="178"/>
      <c r="D1320" s="204"/>
      <c r="E1320" s="114"/>
    </row>
    <row r="1321" spans="1:5" ht="12">
      <c r="A1321" s="232"/>
      <c r="B1321" s="264" t="s">
        <v>211</v>
      </c>
      <c r="C1321" s="178"/>
      <c r="D1321" s="204"/>
      <c r="E1321" s="114"/>
    </row>
    <row r="1322" spans="1:5" ht="12">
      <c r="A1322" s="232"/>
      <c r="B1322" s="264" t="s">
        <v>212</v>
      </c>
      <c r="C1322" s="178"/>
      <c r="D1322" s="204"/>
      <c r="E1322" s="114"/>
    </row>
    <row r="1323" spans="1:5" ht="12">
      <c r="A1323" s="232"/>
      <c r="B1323" s="264" t="s">
        <v>233</v>
      </c>
      <c r="C1323" s="178"/>
      <c r="D1323" s="204"/>
      <c r="E1323" s="114"/>
    </row>
    <row r="1324" spans="1:5" ht="12">
      <c r="A1324" s="232"/>
      <c r="B1324" s="264" t="s">
        <v>626</v>
      </c>
      <c r="C1324" s="178"/>
      <c r="D1324" s="204"/>
      <c r="E1324" s="114"/>
    </row>
    <row r="1325" spans="1:5" ht="12">
      <c r="A1325" s="232"/>
      <c r="B1325" s="264" t="s">
        <v>613</v>
      </c>
      <c r="C1325" s="178"/>
      <c r="D1325" s="204"/>
      <c r="E1325" s="114"/>
    </row>
    <row r="1326" spans="1:6" ht="12">
      <c r="A1326" s="232"/>
      <c r="B1326" s="264" t="s">
        <v>1871</v>
      </c>
      <c r="C1326" s="277" t="s">
        <v>620</v>
      </c>
      <c r="D1326" s="178">
        <v>25</v>
      </c>
      <c r="E1326" s="114"/>
      <c r="F1326" s="362">
        <f>D1326*E1326</f>
        <v>0</v>
      </c>
    </row>
    <row r="1327" spans="1:5" ht="12">
      <c r="A1327" s="232"/>
      <c r="B1327" s="264"/>
      <c r="C1327" s="178"/>
      <c r="D1327" s="204"/>
      <c r="E1327" s="114"/>
    </row>
    <row r="1328" spans="1:6" ht="19.5">
      <c r="A1328" s="329" t="s">
        <v>1409</v>
      </c>
      <c r="B1328" s="295" t="s">
        <v>422</v>
      </c>
      <c r="C1328" s="330"/>
      <c r="D1328" s="298"/>
      <c r="E1328" s="488"/>
      <c r="F1328" s="507"/>
    </row>
    <row r="1329" spans="1:6" ht="30">
      <c r="A1329" s="329"/>
      <c r="B1329" s="295" t="s">
        <v>851</v>
      </c>
      <c r="C1329" s="330"/>
      <c r="D1329" s="298"/>
      <c r="E1329" s="488"/>
      <c r="F1329" s="507"/>
    </row>
    <row r="1330" spans="1:6" ht="12">
      <c r="A1330" s="329"/>
      <c r="B1330" s="264" t="s">
        <v>1311</v>
      </c>
      <c r="C1330" s="330"/>
      <c r="D1330" s="298"/>
      <c r="E1330" s="488"/>
      <c r="F1330" s="507"/>
    </row>
    <row r="1331" spans="1:6" ht="12">
      <c r="A1331" s="329"/>
      <c r="B1331" s="295" t="s">
        <v>676</v>
      </c>
      <c r="C1331" s="330"/>
      <c r="D1331" s="298"/>
      <c r="E1331" s="488"/>
      <c r="F1331" s="507"/>
    </row>
    <row r="1332" spans="1:6" ht="12">
      <c r="A1332" s="329"/>
      <c r="B1332" s="264" t="s">
        <v>626</v>
      </c>
      <c r="C1332" s="330"/>
      <c r="D1332" s="298"/>
      <c r="E1332" s="488"/>
      <c r="F1332" s="507"/>
    </row>
    <row r="1333" spans="1:6" ht="12">
      <c r="A1333" s="329"/>
      <c r="B1333" s="264" t="s">
        <v>613</v>
      </c>
      <c r="C1333" s="330"/>
      <c r="D1333" s="298"/>
      <c r="E1333" s="488"/>
      <c r="F1333" s="507"/>
    </row>
    <row r="1334" spans="1:6" ht="12">
      <c r="A1334" s="329"/>
      <c r="B1334" s="264" t="s">
        <v>1871</v>
      </c>
      <c r="C1334" s="330"/>
      <c r="D1334" s="298"/>
      <c r="E1334" s="488"/>
      <c r="F1334" s="507"/>
    </row>
    <row r="1335" spans="1:6" ht="12">
      <c r="A1335" s="329"/>
      <c r="B1335" s="264" t="s">
        <v>498</v>
      </c>
      <c r="C1335" s="277" t="s">
        <v>1876</v>
      </c>
      <c r="D1335" s="330">
        <v>1045</v>
      </c>
      <c r="E1335" s="488"/>
      <c r="F1335" s="362">
        <f>D1335*E1335</f>
        <v>0</v>
      </c>
    </row>
    <row r="1336" spans="1:6" ht="12">
      <c r="A1336" s="329"/>
      <c r="B1336" s="264"/>
      <c r="C1336" s="330"/>
      <c r="D1336" s="298"/>
      <c r="E1336" s="488"/>
      <c r="F1336" s="507"/>
    </row>
    <row r="1337" spans="1:6" ht="19.5">
      <c r="A1337" s="329" t="s">
        <v>1410</v>
      </c>
      <c r="B1337" s="295" t="s">
        <v>677</v>
      </c>
      <c r="C1337" s="330"/>
      <c r="D1337" s="298"/>
      <c r="E1337" s="488"/>
      <c r="F1337" s="507"/>
    </row>
    <row r="1338" spans="1:6" ht="30">
      <c r="A1338" s="329"/>
      <c r="B1338" s="331" t="s">
        <v>2876</v>
      </c>
      <c r="C1338" s="330"/>
      <c r="D1338" s="298"/>
      <c r="E1338" s="488"/>
      <c r="F1338" s="507"/>
    </row>
    <row r="1339" spans="1:6" ht="12">
      <c r="A1339" s="329"/>
      <c r="B1339" s="264" t="s">
        <v>1311</v>
      </c>
      <c r="C1339" s="330"/>
      <c r="D1339" s="298"/>
      <c r="E1339" s="488"/>
      <c r="F1339" s="507"/>
    </row>
    <row r="1340" spans="1:6" ht="12">
      <c r="A1340" s="329"/>
      <c r="B1340" s="295" t="s">
        <v>676</v>
      </c>
      <c r="C1340" s="330"/>
      <c r="D1340" s="298"/>
      <c r="E1340" s="488"/>
      <c r="F1340" s="507"/>
    </row>
    <row r="1341" spans="1:6" ht="12">
      <c r="A1341" s="329"/>
      <c r="B1341" s="264" t="s">
        <v>626</v>
      </c>
      <c r="C1341" s="330"/>
      <c r="D1341" s="298"/>
      <c r="E1341" s="488"/>
      <c r="F1341" s="507"/>
    </row>
    <row r="1342" spans="1:6" ht="12" customHeight="1">
      <c r="A1342" s="329"/>
      <c r="B1342" s="264" t="s">
        <v>613</v>
      </c>
      <c r="C1342" s="330"/>
      <c r="D1342" s="298"/>
      <c r="E1342" s="488"/>
      <c r="F1342" s="507"/>
    </row>
    <row r="1343" spans="1:6" ht="12">
      <c r="A1343" s="329"/>
      <c r="B1343" s="264" t="s">
        <v>1871</v>
      </c>
      <c r="C1343" s="330"/>
      <c r="D1343" s="298"/>
      <c r="E1343" s="488"/>
      <c r="F1343" s="507"/>
    </row>
    <row r="1344" spans="1:6" ht="12">
      <c r="A1344" s="329"/>
      <c r="B1344" s="264" t="s">
        <v>498</v>
      </c>
      <c r="C1344" s="277" t="s">
        <v>1876</v>
      </c>
      <c r="D1344" s="330">
        <v>1024</v>
      </c>
      <c r="E1344" s="488"/>
      <c r="F1344" s="362">
        <f>D1344*E1344</f>
        <v>0</v>
      </c>
    </row>
    <row r="1345" spans="1:5" ht="12">
      <c r="A1345" s="329"/>
      <c r="B1345" s="264"/>
      <c r="C1345" s="330"/>
      <c r="D1345" s="298"/>
      <c r="E1345" s="488"/>
    </row>
    <row r="1346" spans="1:5" ht="12">
      <c r="A1346" s="170" t="s">
        <v>1411</v>
      </c>
      <c r="B1346" s="264" t="s">
        <v>1092</v>
      </c>
      <c r="C1346" s="178"/>
      <c r="D1346" s="204"/>
      <c r="E1346" s="114"/>
    </row>
    <row r="1347" spans="1:5" ht="19.5">
      <c r="A1347" s="170"/>
      <c r="B1347" s="264" t="s">
        <v>852</v>
      </c>
      <c r="C1347" s="178"/>
      <c r="D1347" s="204"/>
      <c r="E1347" s="114"/>
    </row>
    <row r="1348" spans="1:6" ht="12">
      <c r="A1348" s="170"/>
      <c r="B1348" s="264" t="s">
        <v>613</v>
      </c>
      <c r="C1348" s="277" t="s">
        <v>900</v>
      </c>
      <c r="D1348" s="178">
        <v>80</v>
      </c>
      <c r="F1348" s="362">
        <f>D1348*E1348</f>
        <v>0</v>
      </c>
    </row>
    <row r="1349" spans="1:4" ht="12">
      <c r="A1349" s="170"/>
      <c r="B1349" s="264"/>
      <c r="C1349" s="178"/>
      <c r="D1349" s="204"/>
    </row>
    <row r="1350" spans="1:5" ht="12">
      <c r="A1350" s="170" t="s">
        <v>1412</v>
      </c>
      <c r="B1350" s="264" t="s">
        <v>1093</v>
      </c>
      <c r="C1350" s="178"/>
      <c r="D1350" s="204"/>
      <c r="E1350" s="114"/>
    </row>
    <row r="1351" spans="1:5" ht="12">
      <c r="A1351" s="170"/>
      <c r="B1351" s="264" t="s">
        <v>1094</v>
      </c>
      <c r="C1351" s="178"/>
      <c r="D1351" s="204"/>
      <c r="E1351" s="114"/>
    </row>
    <row r="1352" spans="1:6" ht="12">
      <c r="A1352" s="170"/>
      <c r="B1352" s="264" t="s">
        <v>433</v>
      </c>
      <c r="C1352" s="277" t="s">
        <v>900</v>
      </c>
      <c r="D1352" s="178">
        <v>200</v>
      </c>
      <c r="F1352" s="362">
        <f>D1352*E1352</f>
        <v>0</v>
      </c>
    </row>
    <row r="1353" spans="1:4" ht="12">
      <c r="A1353" s="170"/>
      <c r="B1353" s="264"/>
      <c r="C1353" s="178"/>
      <c r="D1353" s="204"/>
    </row>
    <row r="1354" spans="1:4" ht="12">
      <c r="A1354" s="170"/>
      <c r="B1354" s="177" t="s">
        <v>407</v>
      </c>
      <c r="C1354" s="178"/>
      <c r="D1354" s="204"/>
    </row>
    <row r="1355" spans="1:6" ht="39.75">
      <c r="A1355" s="170" t="s">
        <v>1413</v>
      </c>
      <c r="B1355" s="177" t="s">
        <v>1983</v>
      </c>
      <c r="C1355" s="211" t="s">
        <v>1876</v>
      </c>
      <c r="D1355" s="178">
        <v>27</v>
      </c>
      <c r="F1355" s="362">
        <f>D1355*E1355</f>
        <v>0</v>
      </c>
    </row>
    <row r="1356" spans="1:4" ht="12">
      <c r="A1356" s="170"/>
      <c r="B1356" s="177"/>
      <c r="C1356" s="178"/>
      <c r="D1356" s="204"/>
    </row>
    <row r="1357" spans="1:4" ht="39.75">
      <c r="A1357" s="170" t="s">
        <v>1414</v>
      </c>
      <c r="B1357" s="177" t="s">
        <v>418</v>
      </c>
      <c r="C1357" s="178"/>
      <c r="D1357" s="204"/>
    </row>
    <row r="1358" spans="1:6" ht="12">
      <c r="A1358" s="170"/>
      <c r="B1358" s="177" t="s">
        <v>419</v>
      </c>
      <c r="C1358" s="211" t="s">
        <v>420</v>
      </c>
      <c r="D1358" s="212">
        <v>2</v>
      </c>
      <c r="F1358" s="362">
        <f>D1358*E1358</f>
        <v>0</v>
      </c>
    </row>
    <row r="1359" spans="1:4" ht="12">
      <c r="A1359" s="222"/>
      <c r="B1359" s="177"/>
      <c r="C1359" s="178"/>
      <c r="D1359" s="204"/>
    </row>
    <row r="1360" spans="1:6" ht="39.75">
      <c r="A1360" s="170" t="s">
        <v>1415</v>
      </c>
      <c r="B1360" s="177" t="s">
        <v>421</v>
      </c>
      <c r="C1360" s="211" t="s">
        <v>1876</v>
      </c>
      <c r="D1360" s="178">
        <v>19.2</v>
      </c>
      <c r="F1360" s="362">
        <f>D1360*E1360</f>
        <v>0</v>
      </c>
    </row>
    <row r="1361" spans="1:4" ht="12">
      <c r="A1361" s="170"/>
      <c r="B1361" s="177"/>
      <c r="C1361" s="178"/>
      <c r="D1361" s="204"/>
    </row>
    <row r="1362" spans="1:4" ht="19.5">
      <c r="A1362" s="170" t="s">
        <v>1416</v>
      </c>
      <c r="B1362" s="177" t="s">
        <v>2875</v>
      </c>
      <c r="C1362" s="178"/>
      <c r="D1362" s="204"/>
    </row>
    <row r="1363" spans="1:4" ht="12">
      <c r="A1363" s="170"/>
      <c r="B1363" s="177"/>
      <c r="C1363" s="178"/>
      <c r="D1363" s="204"/>
    </row>
    <row r="1364" spans="1:4" ht="19.5">
      <c r="A1364" s="170" t="s">
        <v>1984</v>
      </c>
      <c r="B1364" s="295" t="s">
        <v>2877</v>
      </c>
      <c r="C1364" s="178"/>
      <c r="D1364" s="204"/>
    </row>
    <row r="1365" spans="1:4" ht="39.75">
      <c r="A1365" s="170"/>
      <c r="B1365" s="331" t="s">
        <v>2882</v>
      </c>
      <c r="C1365" s="178"/>
      <c r="D1365" s="204"/>
    </row>
    <row r="1366" spans="1:4" ht="12">
      <c r="A1366" s="170" t="s">
        <v>685</v>
      </c>
      <c r="B1366" s="177" t="s">
        <v>2878</v>
      </c>
      <c r="C1366" s="178"/>
      <c r="D1366" s="204"/>
    </row>
    <row r="1367" spans="1:4" ht="12">
      <c r="A1367" s="170" t="s">
        <v>685</v>
      </c>
      <c r="B1367" s="177" t="s">
        <v>2879</v>
      </c>
      <c r="C1367" s="178"/>
      <c r="D1367" s="204"/>
    </row>
    <row r="1368" spans="1:4" ht="19.5">
      <c r="A1368" s="170" t="s">
        <v>685</v>
      </c>
      <c r="B1368" s="177" t="s">
        <v>2880</v>
      </c>
      <c r="C1368" s="178"/>
      <c r="D1368" s="204"/>
    </row>
    <row r="1369" spans="1:4" ht="30">
      <c r="A1369" s="170" t="s">
        <v>685</v>
      </c>
      <c r="B1369" s="177" t="s">
        <v>2881</v>
      </c>
      <c r="C1369" s="178"/>
      <c r="D1369" s="204"/>
    </row>
    <row r="1370" spans="1:6" ht="12">
      <c r="A1370" s="170"/>
      <c r="B1370" s="264" t="s">
        <v>1311</v>
      </c>
      <c r="C1370" s="211" t="s">
        <v>1876</v>
      </c>
      <c r="D1370" s="178">
        <v>720</v>
      </c>
      <c r="F1370" s="362">
        <f>D1370*E1370</f>
        <v>0</v>
      </c>
    </row>
    <row r="1371" spans="1:4" ht="12">
      <c r="A1371" s="170"/>
      <c r="B1371" s="177"/>
      <c r="C1371" s="178"/>
      <c r="D1371" s="204"/>
    </row>
    <row r="1372" spans="1:4" ht="19.5">
      <c r="A1372" s="170" t="s">
        <v>1985</v>
      </c>
      <c r="B1372" s="295" t="s">
        <v>2883</v>
      </c>
      <c r="C1372" s="178"/>
      <c r="D1372" s="204"/>
    </row>
    <row r="1373" spans="1:4" ht="49.5">
      <c r="A1373" s="170"/>
      <c r="B1373" s="331" t="s">
        <v>1980</v>
      </c>
      <c r="C1373" s="178"/>
      <c r="D1373" s="204"/>
    </row>
    <row r="1374" spans="1:6" ht="12">
      <c r="A1374" s="170" t="s">
        <v>685</v>
      </c>
      <c r="B1374" s="177" t="s">
        <v>1981</v>
      </c>
      <c r="C1374" s="211" t="s">
        <v>900</v>
      </c>
      <c r="D1374" s="178">
        <v>183</v>
      </c>
      <c r="F1374" s="362">
        <f>D1374*E1374</f>
        <v>0</v>
      </c>
    </row>
    <row r="1375" spans="1:6" ht="19.5">
      <c r="A1375" s="170" t="s">
        <v>685</v>
      </c>
      <c r="B1375" s="177" t="s">
        <v>1982</v>
      </c>
      <c r="C1375" s="211" t="s">
        <v>900</v>
      </c>
      <c r="D1375" s="178">
        <v>9</v>
      </c>
      <c r="F1375" s="362">
        <f>D1375*E1375</f>
        <v>0</v>
      </c>
    </row>
    <row r="1376" spans="1:6" ht="12">
      <c r="A1376" s="215"/>
      <c r="B1376" s="216"/>
      <c r="C1376" s="217"/>
      <c r="D1376" s="218"/>
      <c r="E1376" s="422"/>
      <c r="F1376" s="423"/>
    </row>
    <row r="1377" spans="1:4" ht="12">
      <c r="A1377" s="170"/>
      <c r="B1377" s="264"/>
      <c r="C1377" s="178"/>
      <c r="D1377" s="204"/>
    </row>
    <row r="1378" spans="1:10" s="397" customFormat="1" ht="11.25">
      <c r="A1378" s="185" t="s">
        <v>539</v>
      </c>
      <c r="B1378" s="315" t="s">
        <v>849</v>
      </c>
      <c r="C1378" s="191"/>
      <c r="D1378" s="192"/>
      <c r="E1378" s="390"/>
      <c r="F1378" s="391">
        <f>SUM(F1325:F1376)</f>
        <v>0</v>
      </c>
      <c r="G1378" s="395"/>
      <c r="H1378" s="396"/>
      <c r="I1378" s="395"/>
      <c r="J1378" s="395"/>
    </row>
    <row r="1379" spans="1:4" ht="12">
      <c r="A1379" s="170"/>
      <c r="B1379" s="264"/>
      <c r="C1379" s="178"/>
      <c r="D1379" s="204"/>
    </row>
    <row r="1380" spans="1:6" ht="12">
      <c r="A1380" s="328"/>
      <c r="B1380" s="317" t="s">
        <v>606</v>
      </c>
      <c r="C1380" s="174"/>
      <c r="D1380" s="175"/>
      <c r="E1380" s="372"/>
      <c r="F1380" s="368"/>
    </row>
    <row r="1381" spans="1:4" ht="12">
      <c r="A1381" s="232"/>
      <c r="B1381" s="274"/>
      <c r="C1381" s="178"/>
      <c r="D1381" s="204"/>
    </row>
    <row r="1382" spans="1:6" ht="12">
      <c r="A1382" s="328"/>
      <c r="B1382" s="317" t="s">
        <v>678</v>
      </c>
      <c r="C1382" s="174"/>
      <c r="D1382" s="175"/>
      <c r="E1382" s="372"/>
      <c r="F1382" s="368"/>
    </row>
    <row r="1383" spans="1:4" ht="12">
      <c r="A1383" s="254"/>
      <c r="B1383" s="283"/>
      <c r="C1383" s="178"/>
      <c r="D1383" s="204"/>
    </row>
    <row r="1384" spans="1:4" ht="12">
      <c r="A1384" s="254"/>
      <c r="B1384" s="283"/>
      <c r="C1384" s="178"/>
      <c r="D1384" s="204"/>
    </row>
    <row r="1385" spans="1:10" s="504" customFormat="1" ht="12.75">
      <c r="A1385" s="243" t="s">
        <v>1423</v>
      </c>
      <c r="B1385" s="318" t="s">
        <v>1424</v>
      </c>
      <c r="C1385" s="319"/>
      <c r="D1385" s="320"/>
      <c r="E1385" s="500"/>
      <c r="F1385" s="501"/>
      <c r="G1385" s="502"/>
      <c r="H1385" s="503"/>
      <c r="I1385" s="502"/>
      <c r="J1385" s="502"/>
    </row>
    <row r="1386" spans="1:4" ht="12">
      <c r="A1386" s="254"/>
      <c r="B1386" s="283"/>
      <c r="C1386" s="178"/>
      <c r="D1386" s="204"/>
    </row>
    <row r="1387" spans="1:4" ht="12">
      <c r="A1387" s="170" t="s">
        <v>1408</v>
      </c>
      <c r="B1387" s="264" t="s">
        <v>1317</v>
      </c>
      <c r="C1387" s="178"/>
      <c r="D1387" s="204"/>
    </row>
    <row r="1388" spans="1:4" ht="12">
      <c r="A1388" s="170"/>
      <c r="B1388" s="264" t="s">
        <v>499</v>
      </c>
      <c r="C1388" s="178"/>
      <c r="D1388" s="204"/>
    </row>
    <row r="1389" spans="1:4" ht="12">
      <c r="A1389" s="170"/>
      <c r="B1389" s="264" t="s">
        <v>500</v>
      </c>
      <c r="C1389" s="178"/>
      <c r="D1389" s="204"/>
    </row>
    <row r="1390" spans="1:4" ht="12">
      <c r="A1390" s="170"/>
      <c r="B1390" s="264" t="s">
        <v>205</v>
      </c>
      <c r="C1390" s="178"/>
      <c r="D1390" s="204"/>
    </row>
    <row r="1391" spans="1:4" ht="12">
      <c r="A1391" s="170"/>
      <c r="B1391" s="264" t="s">
        <v>525</v>
      </c>
      <c r="C1391" s="178"/>
      <c r="D1391" s="204"/>
    </row>
    <row r="1392" spans="1:4" ht="12">
      <c r="A1392" s="170"/>
      <c r="B1392" s="264" t="s">
        <v>526</v>
      </c>
      <c r="C1392" s="178"/>
      <c r="D1392" s="204"/>
    </row>
    <row r="1393" spans="1:4" ht="12">
      <c r="A1393" s="170"/>
      <c r="B1393" s="264" t="s">
        <v>527</v>
      </c>
      <c r="C1393" s="178"/>
      <c r="D1393" s="204"/>
    </row>
    <row r="1394" spans="1:4" ht="12">
      <c r="A1394" s="170"/>
      <c r="B1394" s="264" t="s">
        <v>329</v>
      </c>
      <c r="C1394" s="178"/>
      <c r="D1394" s="204"/>
    </row>
    <row r="1395" spans="1:4" ht="12">
      <c r="A1395" s="170"/>
      <c r="B1395" s="264" t="s">
        <v>321</v>
      </c>
      <c r="C1395" s="178"/>
      <c r="D1395" s="204"/>
    </row>
    <row r="1396" spans="1:4" ht="12">
      <c r="A1396" s="170"/>
      <c r="B1396" s="264" t="s">
        <v>894</v>
      </c>
      <c r="C1396" s="178"/>
      <c r="D1396" s="204"/>
    </row>
    <row r="1397" spans="1:6" ht="12">
      <c r="A1397" s="170"/>
      <c r="B1397" s="264" t="s">
        <v>1986</v>
      </c>
      <c r="C1397" s="277" t="s">
        <v>620</v>
      </c>
      <c r="D1397" s="178">
        <v>356.7</v>
      </c>
      <c r="F1397" s="362">
        <f>D1397*E1397</f>
        <v>0</v>
      </c>
    </row>
    <row r="1398" spans="1:4" ht="12">
      <c r="A1398" s="170"/>
      <c r="B1398" s="264"/>
      <c r="C1398" s="178"/>
      <c r="D1398" s="204"/>
    </row>
    <row r="1399" spans="1:4" ht="12">
      <c r="A1399" s="170" t="s">
        <v>1409</v>
      </c>
      <c r="B1399" s="264" t="s">
        <v>1317</v>
      </c>
      <c r="C1399" s="178"/>
      <c r="D1399" s="204"/>
    </row>
    <row r="1400" spans="1:4" ht="12">
      <c r="A1400" s="170"/>
      <c r="B1400" s="264" t="s">
        <v>499</v>
      </c>
      <c r="C1400" s="178"/>
      <c r="D1400" s="204"/>
    </row>
    <row r="1401" spans="1:4" ht="12">
      <c r="A1401" s="170"/>
      <c r="B1401" s="264" t="s">
        <v>500</v>
      </c>
      <c r="C1401" s="178"/>
      <c r="D1401" s="204"/>
    </row>
    <row r="1402" spans="1:4" ht="12">
      <c r="A1402" s="170"/>
      <c r="B1402" s="264" t="s">
        <v>679</v>
      </c>
      <c r="C1402" s="178"/>
      <c r="D1402" s="204"/>
    </row>
    <row r="1403" spans="1:4" ht="12">
      <c r="A1403" s="170"/>
      <c r="B1403" s="264" t="s">
        <v>525</v>
      </c>
      <c r="C1403" s="178"/>
      <c r="D1403" s="204"/>
    </row>
    <row r="1404" spans="1:4" ht="12">
      <c r="A1404" s="170"/>
      <c r="B1404" s="264" t="s">
        <v>527</v>
      </c>
      <c r="C1404" s="178"/>
      <c r="D1404" s="204"/>
    </row>
    <row r="1405" spans="1:4" ht="12">
      <c r="A1405" s="170"/>
      <c r="B1405" s="264" t="s">
        <v>329</v>
      </c>
      <c r="C1405" s="178"/>
      <c r="D1405" s="204"/>
    </row>
    <row r="1406" spans="1:4" ht="12">
      <c r="A1406" s="170"/>
      <c r="B1406" s="264" t="s">
        <v>321</v>
      </c>
      <c r="C1406" s="178"/>
      <c r="D1406" s="204"/>
    </row>
    <row r="1407" spans="1:4" ht="12">
      <c r="A1407" s="170"/>
      <c r="B1407" s="264" t="s">
        <v>894</v>
      </c>
      <c r="C1407" s="178"/>
      <c r="D1407" s="204"/>
    </row>
    <row r="1408" spans="1:6" ht="12">
      <c r="A1408" s="170"/>
      <c r="B1408" s="264" t="s">
        <v>680</v>
      </c>
      <c r="C1408" s="277" t="s">
        <v>620</v>
      </c>
      <c r="D1408" s="178">
        <v>92</v>
      </c>
      <c r="F1408" s="362">
        <f>D1408*E1408</f>
        <v>0</v>
      </c>
    </row>
    <row r="1409" spans="1:4" ht="12">
      <c r="A1409" s="170"/>
      <c r="B1409" s="264"/>
      <c r="C1409" s="178"/>
      <c r="D1409" s="204"/>
    </row>
    <row r="1410" spans="1:4" ht="12">
      <c r="A1410" s="170" t="s">
        <v>1410</v>
      </c>
      <c r="B1410" s="264" t="s">
        <v>1318</v>
      </c>
      <c r="C1410" s="178"/>
      <c r="D1410" s="204"/>
    </row>
    <row r="1411" spans="1:4" ht="19.5">
      <c r="A1411" s="170"/>
      <c r="B1411" s="264" t="s">
        <v>457</v>
      </c>
      <c r="C1411" s="178"/>
      <c r="D1411" s="204"/>
    </row>
    <row r="1412" spans="1:4" ht="12">
      <c r="A1412" s="170"/>
      <c r="B1412" s="264" t="s">
        <v>525</v>
      </c>
      <c r="C1412" s="178"/>
      <c r="D1412" s="204"/>
    </row>
    <row r="1413" spans="1:4" ht="12">
      <c r="A1413" s="170"/>
      <c r="B1413" s="264" t="s">
        <v>527</v>
      </c>
      <c r="C1413" s="178"/>
      <c r="D1413" s="204"/>
    </row>
    <row r="1414" spans="1:4" ht="12">
      <c r="A1414" s="170"/>
      <c r="B1414" s="264" t="s">
        <v>347</v>
      </c>
      <c r="C1414" s="178"/>
      <c r="D1414" s="204"/>
    </row>
    <row r="1415" spans="1:4" ht="12">
      <c r="A1415" s="170"/>
      <c r="B1415" s="264" t="s">
        <v>321</v>
      </c>
      <c r="C1415" s="178"/>
      <c r="D1415" s="204"/>
    </row>
    <row r="1416" spans="1:4" ht="12">
      <c r="A1416" s="170"/>
      <c r="B1416" s="264" t="s">
        <v>681</v>
      </c>
      <c r="C1416" s="178"/>
      <c r="D1416" s="204"/>
    </row>
    <row r="1417" spans="1:6" ht="12">
      <c r="A1417" s="170"/>
      <c r="B1417" s="264" t="s">
        <v>503</v>
      </c>
      <c r="C1417" s="277" t="s">
        <v>620</v>
      </c>
      <c r="D1417" s="178">
        <v>983</v>
      </c>
      <c r="F1417" s="362">
        <f>D1417*E1417</f>
        <v>0</v>
      </c>
    </row>
    <row r="1418" spans="1:4" ht="12">
      <c r="A1418" s="170"/>
      <c r="B1418" s="264"/>
      <c r="C1418" s="178"/>
      <c r="D1418" s="204"/>
    </row>
    <row r="1419" spans="1:4" ht="12">
      <c r="A1419" s="170" t="s">
        <v>1411</v>
      </c>
      <c r="B1419" s="264" t="s">
        <v>1314</v>
      </c>
      <c r="C1419" s="178"/>
      <c r="D1419" s="204"/>
    </row>
    <row r="1420" spans="1:4" ht="12">
      <c r="A1420" s="170"/>
      <c r="B1420" s="264" t="s">
        <v>1315</v>
      </c>
      <c r="C1420" s="178"/>
      <c r="D1420" s="204"/>
    </row>
    <row r="1421" spans="1:4" ht="12">
      <c r="A1421" s="170"/>
      <c r="B1421" s="264" t="s">
        <v>1316</v>
      </c>
      <c r="C1421" s="178"/>
      <c r="D1421" s="204"/>
    </row>
    <row r="1422" spans="1:4" ht="12">
      <c r="A1422" s="170"/>
      <c r="B1422" s="264" t="s">
        <v>525</v>
      </c>
      <c r="C1422" s="178"/>
      <c r="D1422" s="204"/>
    </row>
    <row r="1423" spans="1:4" ht="12">
      <c r="A1423" s="170"/>
      <c r="B1423" s="264" t="s">
        <v>527</v>
      </c>
      <c r="C1423" s="178"/>
      <c r="D1423" s="204"/>
    </row>
    <row r="1424" spans="1:4" ht="12">
      <c r="A1424" s="170"/>
      <c r="B1424" s="264" t="s">
        <v>347</v>
      </c>
      <c r="C1424" s="178"/>
      <c r="D1424" s="204"/>
    </row>
    <row r="1425" spans="1:4" ht="12">
      <c r="A1425" s="170"/>
      <c r="B1425" s="264" t="s">
        <v>321</v>
      </c>
      <c r="C1425" s="178"/>
      <c r="D1425" s="204"/>
    </row>
    <row r="1426" spans="1:6" ht="12">
      <c r="A1426" s="170"/>
      <c r="B1426" s="264" t="s">
        <v>319</v>
      </c>
      <c r="C1426" s="277" t="s">
        <v>621</v>
      </c>
      <c r="D1426" s="178">
        <v>350</v>
      </c>
      <c r="F1426" s="362">
        <f>D1426*E1426</f>
        <v>0</v>
      </c>
    </row>
    <row r="1427" spans="1:4" ht="12">
      <c r="A1427" s="170"/>
      <c r="B1427" s="264"/>
      <c r="C1427" s="178"/>
      <c r="D1427" s="204"/>
    </row>
    <row r="1428" spans="1:4" ht="12">
      <c r="A1428" s="170" t="s">
        <v>1412</v>
      </c>
      <c r="B1428" s="264" t="s">
        <v>585</v>
      </c>
      <c r="C1428" s="178"/>
      <c r="D1428" s="204"/>
    </row>
    <row r="1429" spans="1:6" ht="12">
      <c r="A1429" s="170"/>
      <c r="B1429" s="264" t="s">
        <v>495</v>
      </c>
      <c r="C1429" s="277" t="s">
        <v>621</v>
      </c>
      <c r="D1429" s="178">
        <v>85</v>
      </c>
      <c r="F1429" s="362">
        <f>D1429*E1429</f>
        <v>0</v>
      </c>
    </row>
    <row r="1430" spans="1:4" ht="12">
      <c r="A1430" s="170"/>
      <c r="B1430" s="264"/>
      <c r="C1430" s="178"/>
      <c r="D1430" s="204"/>
    </row>
    <row r="1431" spans="1:6" ht="12">
      <c r="A1431" s="170" t="s">
        <v>1413</v>
      </c>
      <c r="B1431" s="264" t="s">
        <v>496</v>
      </c>
      <c r="C1431" s="277" t="s">
        <v>621</v>
      </c>
      <c r="D1431" s="178">
        <v>163</v>
      </c>
      <c r="F1431" s="362">
        <f>D1431*E1431</f>
        <v>0</v>
      </c>
    </row>
    <row r="1432" spans="1:6" ht="12">
      <c r="A1432" s="215"/>
      <c r="B1432" s="281"/>
      <c r="C1432" s="217"/>
      <c r="D1432" s="218"/>
      <c r="E1432" s="422"/>
      <c r="F1432" s="423"/>
    </row>
    <row r="1433" spans="1:4" ht="12">
      <c r="A1433" s="170"/>
      <c r="B1433" s="177"/>
      <c r="C1433" s="178"/>
      <c r="D1433" s="204"/>
    </row>
    <row r="1434" spans="1:6" ht="12">
      <c r="A1434" s="127" t="s">
        <v>1423</v>
      </c>
      <c r="B1434" s="263" t="s">
        <v>1424</v>
      </c>
      <c r="C1434" s="174"/>
      <c r="D1434" s="175"/>
      <c r="E1434" s="372"/>
      <c r="F1434" s="368">
        <f>SUM(F1397:F1431)</f>
        <v>0</v>
      </c>
    </row>
    <row r="1435" spans="1:4" ht="12">
      <c r="A1435" s="170"/>
      <c r="B1435" s="264"/>
      <c r="C1435" s="178"/>
      <c r="D1435" s="204"/>
    </row>
    <row r="1436" spans="1:6" ht="12">
      <c r="A1436" s="127"/>
      <c r="B1436" s="263" t="s">
        <v>2174</v>
      </c>
      <c r="C1436" s="174"/>
      <c r="D1436" s="175"/>
      <c r="E1436" s="372"/>
      <c r="F1436" s="368"/>
    </row>
    <row r="1437" spans="1:6" ht="12">
      <c r="A1437" s="127"/>
      <c r="B1437" s="263" t="s">
        <v>2175</v>
      </c>
      <c r="C1437" s="174"/>
      <c r="D1437" s="175"/>
      <c r="E1437" s="372"/>
      <c r="F1437" s="368"/>
    </row>
    <row r="1438" spans="1:6" ht="12">
      <c r="A1438" s="127"/>
      <c r="B1438" s="263"/>
      <c r="C1438" s="174"/>
      <c r="D1438" s="175"/>
      <c r="E1438" s="372"/>
      <c r="F1438" s="368"/>
    </row>
    <row r="1439" spans="1:6" ht="12">
      <c r="A1439" s="127"/>
      <c r="B1439" s="263" t="s">
        <v>606</v>
      </c>
      <c r="C1439" s="174"/>
      <c r="D1439" s="175"/>
      <c r="E1439" s="372"/>
      <c r="F1439" s="368"/>
    </row>
    <row r="1440" spans="1:4" ht="12">
      <c r="A1440" s="254"/>
      <c r="B1440" s="283"/>
      <c r="C1440" s="178"/>
      <c r="D1440" s="204"/>
    </row>
    <row r="1441" spans="1:4" ht="12">
      <c r="A1441" s="254"/>
      <c r="B1441" s="283"/>
      <c r="C1441" s="178"/>
      <c r="D1441" s="204"/>
    </row>
    <row r="1442" spans="1:10" s="504" customFormat="1" ht="12.75">
      <c r="A1442" s="243" t="s">
        <v>1425</v>
      </c>
      <c r="B1442" s="318" t="s">
        <v>1407</v>
      </c>
      <c r="C1442" s="319"/>
      <c r="D1442" s="320"/>
      <c r="E1442" s="500"/>
      <c r="F1442" s="501"/>
      <c r="G1442" s="502"/>
      <c r="H1442" s="503"/>
      <c r="I1442" s="502"/>
      <c r="J1442" s="502"/>
    </row>
    <row r="1443" spans="1:4" ht="12">
      <c r="A1443" s="254"/>
      <c r="B1443" s="283"/>
      <c r="C1443" s="178"/>
      <c r="D1443" s="204"/>
    </row>
    <row r="1444" spans="1:4" ht="12">
      <c r="A1444" s="170" t="s">
        <v>1408</v>
      </c>
      <c r="B1444" s="264" t="s">
        <v>235</v>
      </c>
      <c r="C1444" s="178"/>
      <c r="D1444" s="204"/>
    </row>
    <row r="1445" spans="1:4" ht="12">
      <c r="A1445" s="170"/>
      <c r="B1445" s="264" t="s">
        <v>44</v>
      </c>
      <c r="C1445" s="178"/>
      <c r="D1445" s="204"/>
    </row>
    <row r="1446" spans="1:4" ht="12">
      <c r="A1446" s="170"/>
      <c r="B1446" s="264" t="s">
        <v>895</v>
      </c>
      <c r="C1446" s="178"/>
      <c r="D1446" s="204"/>
    </row>
    <row r="1447" spans="1:4" ht="12">
      <c r="A1447" s="170"/>
      <c r="B1447" s="264" t="s">
        <v>501</v>
      </c>
      <c r="C1447" s="178"/>
      <c r="D1447" s="204"/>
    </row>
    <row r="1448" spans="1:6" ht="12">
      <c r="A1448" s="170" t="s">
        <v>1419</v>
      </c>
      <c r="B1448" s="264" t="s">
        <v>424</v>
      </c>
      <c r="C1448" s="277" t="s">
        <v>620</v>
      </c>
      <c r="D1448" s="178">
        <v>1893</v>
      </c>
      <c r="F1448" s="362">
        <f>D1448*E1448</f>
        <v>0</v>
      </c>
    </row>
    <row r="1449" spans="1:4" ht="12">
      <c r="A1449" s="170"/>
      <c r="B1449" s="264"/>
      <c r="C1449" s="178"/>
      <c r="D1449" s="204"/>
    </row>
    <row r="1450" spans="1:4" ht="12">
      <c r="A1450" s="170" t="s">
        <v>1409</v>
      </c>
      <c r="B1450" s="264" t="s">
        <v>235</v>
      </c>
      <c r="C1450" s="178"/>
      <c r="D1450" s="204"/>
    </row>
    <row r="1451" spans="1:4" ht="12">
      <c r="A1451" s="170"/>
      <c r="B1451" s="264" t="s">
        <v>44</v>
      </c>
      <c r="C1451" s="178"/>
      <c r="D1451" s="204"/>
    </row>
    <row r="1452" spans="1:4" ht="12">
      <c r="A1452" s="170"/>
      <c r="B1452" s="264" t="s">
        <v>2929</v>
      </c>
      <c r="C1452" s="178"/>
      <c r="D1452" s="204"/>
    </row>
    <row r="1453" spans="1:4" ht="12">
      <c r="A1453" s="170"/>
      <c r="B1453" s="264" t="s">
        <v>682</v>
      </c>
      <c r="C1453" s="178"/>
      <c r="D1453" s="204"/>
    </row>
    <row r="1454" spans="1:6" ht="12">
      <c r="A1454" s="170" t="s">
        <v>1419</v>
      </c>
      <c r="B1454" s="264" t="s">
        <v>424</v>
      </c>
      <c r="C1454" s="277" t="s">
        <v>620</v>
      </c>
      <c r="D1454" s="178">
        <v>925</v>
      </c>
      <c r="F1454" s="362">
        <f>D1454*E1454</f>
        <v>0</v>
      </c>
    </row>
    <row r="1455" spans="1:4" ht="12">
      <c r="A1455" s="170"/>
      <c r="B1455" s="264"/>
      <c r="C1455" s="178"/>
      <c r="D1455" s="204"/>
    </row>
    <row r="1456" spans="1:4" ht="12">
      <c r="A1456" s="170" t="s">
        <v>1410</v>
      </c>
      <c r="B1456" s="264" t="s">
        <v>236</v>
      </c>
      <c r="C1456" s="178"/>
      <c r="D1456" s="204"/>
    </row>
    <row r="1457" spans="1:4" ht="12">
      <c r="A1457" s="170"/>
      <c r="B1457" s="264" t="s">
        <v>45</v>
      </c>
      <c r="C1457" s="178"/>
      <c r="D1457" s="204"/>
    </row>
    <row r="1458" spans="1:4" ht="12">
      <c r="A1458" s="170"/>
      <c r="B1458" s="264" t="s">
        <v>683</v>
      </c>
      <c r="C1458" s="178"/>
      <c r="D1458" s="204"/>
    </row>
    <row r="1459" spans="1:6" ht="12">
      <c r="A1459" s="170"/>
      <c r="B1459" s="264" t="s">
        <v>691</v>
      </c>
      <c r="C1459" s="277" t="s">
        <v>620</v>
      </c>
      <c r="D1459" s="178">
        <v>2488</v>
      </c>
      <c r="F1459" s="362">
        <f>D1459*E1459</f>
        <v>0</v>
      </c>
    </row>
    <row r="1460" spans="1:4" ht="12">
      <c r="A1460" s="170"/>
      <c r="B1460" s="264"/>
      <c r="C1460" s="178"/>
      <c r="D1460" s="204"/>
    </row>
    <row r="1461" spans="1:4" ht="12">
      <c r="A1461" s="170" t="s">
        <v>1411</v>
      </c>
      <c r="B1461" s="264" t="s">
        <v>236</v>
      </c>
      <c r="C1461" s="178"/>
      <c r="D1461" s="204"/>
    </row>
    <row r="1462" spans="1:5" ht="12">
      <c r="A1462" s="170"/>
      <c r="B1462" s="264" t="s">
        <v>45</v>
      </c>
      <c r="C1462" s="231"/>
      <c r="D1462" s="179"/>
      <c r="E1462" s="406"/>
    </row>
    <row r="1463" spans="1:5" ht="12">
      <c r="A1463" s="170"/>
      <c r="B1463" s="264" t="s">
        <v>502</v>
      </c>
      <c r="C1463" s="231"/>
      <c r="D1463" s="179"/>
      <c r="E1463" s="406"/>
    </row>
    <row r="1464" spans="1:6" ht="12">
      <c r="A1464" s="232"/>
      <c r="B1464" s="274" t="s">
        <v>896</v>
      </c>
      <c r="C1464" s="277" t="s">
        <v>620</v>
      </c>
      <c r="D1464" s="178">
        <v>80</v>
      </c>
      <c r="F1464" s="362">
        <f>D1464*E1464</f>
        <v>0</v>
      </c>
    </row>
    <row r="1465" spans="1:4" ht="12">
      <c r="A1465" s="170"/>
      <c r="B1465" s="264"/>
      <c r="C1465" s="178"/>
      <c r="D1465" s="204"/>
    </row>
    <row r="1466" spans="1:6" ht="12">
      <c r="A1466" s="170" t="s">
        <v>1412</v>
      </c>
      <c r="B1466" s="177" t="s">
        <v>260</v>
      </c>
      <c r="C1466" s="212"/>
      <c r="D1466" s="179"/>
      <c r="E1466" s="114"/>
      <c r="F1466" s="454"/>
    </row>
    <row r="1467" spans="1:6" ht="12">
      <c r="A1467" s="170"/>
      <c r="B1467" s="177" t="s">
        <v>2887</v>
      </c>
      <c r="C1467" s="277" t="s">
        <v>1876</v>
      </c>
      <c r="D1467" s="178">
        <v>100</v>
      </c>
      <c r="E1467" s="114"/>
      <c r="F1467" s="362">
        <f>D1467*E1467</f>
        <v>0</v>
      </c>
    </row>
    <row r="1468" spans="1:4" ht="12">
      <c r="A1468" s="170"/>
      <c r="B1468" s="264"/>
      <c r="C1468" s="178"/>
      <c r="D1468" s="204"/>
    </row>
    <row r="1469" spans="1:6" ht="19.5">
      <c r="A1469" s="170" t="s">
        <v>1413</v>
      </c>
      <c r="B1469" s="264" t="s">
        <v>693</v>
      </c>
      <c r="C1469" s="277" t="s">
        <v>622</v>
      </c>
      <c r="D1469" s="178">
        <v>15</v>
      </c>
      <c r="F1469" s="362">
        <f>D1469*E1469</f>
        <v>0</v>
      </c>
    </row>
    <row r="1470" spans="1:4" ht="12">
      <c r="A1470" s="170"/>
      <c r="B1470" s="264"/>
      <c r="C1470" s="178"/>
      <c r="D1470" s="204"/>
    </row>
    <row r="1471" spans="1:4" ht="12">
      <c r="A1471" s="170" t="s">
        <v>1414</v>
      </c>
      <c r="B1471" s="264" t="s">
        <v>692</v>
      </c>
      <c r="C1471" s="178"/>
      <c r="D1471" s="204"/>
    </row>
    <row r="1472" spans="1:4" ht="12">
      <c r="A1472" s="170"/>
      <c r="B1472" s="264" t="s">
        <v>497</v>
      </c>
      <c r="C1472" s="178"/>
      <c r="D1472" s="204"/>
    </row>
    <row r="1473" spans="1:6" ht="12">
      <c r="A1473" s="170"/>
      <c r="B1473" s="264" t="s">
        <v>194</v>
      </c>
      <c r="C1473" s="277" t="s">
        <v>1876</v>
      </c>
      <c r="D1473" s="178">
        <v>55</v>
      </c>
      <c r="F1473" s="362">
        <f>D1473*E1473</f>
        <v>0</v>
      </c>
    </row>
    <row r="1474" spans="1:6" ht="12">
      <c r="A1474" s="215"/>
      <c r="B1474" s="281"/>
      <c r="C1474" s="217"/>
      <c r="D1474" s="218"/>
      <c r="E1474" s="422"/>
      <c r="F1474" s="423"/>
    </row>
    <row r="1475" spans="1:4" ht="12">
      <c r="A1475" s="170"/>
      <c r="B1475" s="177"/>
      <c r="C1475" s="178"/>
      <c r="D1475" s="204"/>
    </row>
    <row r="1476" spans="1:10" s="397" customFormat="1" ht="11.25">
      <c r="A1476" s="185" t="s">
        <v>1425</v>
      </c>
      <c r="B1476" s="315" t="s">
        <v>1407</v>
      </c>
      <c r="C1476" s="191"/>
      <c r="D1476" s="192"/>
      <c r="E1476" s="390"/>
      <c r="F1476" s="391">
        <f>SUM(F1444:F1473)</f>
        <v>0</v>
      </c>
      <c r="G1476" s="395"/>
      <c r="H1476" s="396"/>
      <c r="I1476" s="395"/>
      <c r="J1476" s="395"/>
    </row>
    <row r="1477" spans="1:4" ht="12">
      <c r="A1477" s="170"/>
      <c r="B1477" s="264"/>
      <c r="C1477" s="178"/>
      <c r="D1477" s="204"/>
    </row>
    <row r="1478" spans="1:6" ht="12">
      <c r="A1478" s="127"/>
      <c r="B1478" s="263" t="s">
        <v>190</v>
      </c>
      <c r="C1478" s="174"/>
      <c r="D1478" s="175"/>
      <c r="E1478" s="372"/>
      <c r="F1478" s="368"/>
    </row>
    <row r="1479" spans="1:6" ht="12">
      <c r="A1479" s="127"/>
      <c r="B1479" s="263"/>
      <c r="C1479" s="174"/>
      <c r="D1479" s="175"/>
      <c r="E1479" s="372"/>
      <c r="F1479" s="368"/>
    </row>
    <row r="1480" spans="1:6" ht="12">
      <c r="A1480" s="127"/>
      <c r="B1480" s="263" t="s">
        <v>606</v>
      </c>
      <c r="C1480" s="174"/>
      <c r="D1480" s="175"/>
      <c r="E1480" s="372"/>
      <c r="F1480" s="368"/>
    </row>
    <row r="1481" spans="1:4" ht="12">
      <c r="A1481" s="170"/>
      <c r="B1481" s="264"/>
      <c r="C1481" s="178"/>
      <c r="D1481" s="204"/>
    </row>
    <row r="1482" spans="1:10" s="504" customFormat="1" ht="12.75">
      <c r="A1482" s="243" t="s">
        <v>46</v>
      </c>
      <c r="B1482" s="318" t="s">
        <v>1427</v>
      </c>
      <c r="C1482" s="319"/>
      <c r="D1482" s="320"/>
      <c r="E1482" s="500"/>
      <c r="F1482" s="501"/>
      <c r="G1482" s="502"/>
      <c r="H1482" s="503"/>
      <c r="I1482" s="502"/>
      <c r="J1482" s="502"/>
    </row>
    <row r="1483" spans="1:4" ht="12">
      <c r="A1483" s="254"/>
      <c r="B1483" s="283"/>
      <c r="C1483" s="178"/>
      <c r="D1483" s="204"/>
    </row>
    <row r="1484" spans="1:5" ht="11.25" customHeight="1">
      <c r="A1484" s="170" t="s">
        <v>1408</v>
      </c>
      <c r="B1484" s="177" t="s">
        <v>1319</v>
      </c>
      <c r="C1484" s="178"/>
      <c r="D1484" s="204"/>
      <c r="E1484" s="114"/>
    </row>
    <row r="1485" spans="1:5" ht="12">
      <c r="A1485" s="170"/>
      <c r="B1485" s="177" t="s">
        <v>346</v>
      </c>
      <c r="C1485" s="178"/>
      <c r="D1485" s="204"/>
      <c r="E1485" s="114"/>
    </row>
    <row r="1486" spans="1:5" ht="12">
      <c r="A1486" s="170"/>
      <c r="B1486" s="177" t="s">
        <v>1320</v>
      </c>
      <c r="C1486" s="178"/>
      <c r="D1486" s="204"/>
      <c r="E1486" s="114"/>
    </row>
    <row r="1487" spans="1:5" ht="12">
      <c r="A1487" s="170"/>
      <c r="B1487" s="177" t="s">
        <v>1337</v>
      </c>
      <c r="C1487" s="178"/>
      <c r="D1487" s="204"/>
      <c r="E1487" s="114"/>
    </row>
    <row r="1488" spans="1:5" ht="12">
      <c r="A1488" s="170"/>
      <c r="B1488" s="177" t="s">
        <v>1338</v>
      </c>
      <c r="C1488" s="178"/>
      <c r="D1488" s="204"/>
      <c r="E1488" s="114"/>
    </row>
    <row r="1489" spans="1:5" ht="12">
      <c r="A1489" s="170"/>
      <c r="B1489" s="177" t="s">
        <v>168</v>
      </c>
      <c r="C1489" s="178"/>
      <c r="D1489" s="204"/>
      <c r="E1489" s="114"/>
    </row>
    <row r="1490" spans="1:5" ht="12">
      <c r="A1490" s="170"/>
      <c r="B1490" s="177" t="s">
        <v>169</v>
      </c>
      <c r="C1490" s="178"/>
      <c r="D1490" s="204"/>
      <c r="E1490" s="114"/>
    </row>
    <row r="1491" spans="1:6" ht="12">
      <c r="A1491" s="232"/>
      <c r="B1491" s="233" t="s">
        <v>170</v>
      </c>
      <c r="C1491" s="278"/>
      <c r="D1491" s="332"/>
      <c r="E1491" s="508"/>
      <c r="F1491" s="509"/>
    </row>
    <row r="1492" spans="1:5" ht="12">
      <c r="A1492" s="232"/>
      <c r="B1492" s="233" t="s">
        <v>43</v>
      </c>
      <c r="C1492" s="231"/>
      <c r="D1492" s="179"/>
      <c r="E1492" s="406"/>
    </row>
    <row r="1493" spans="1:5" ht="12">
      <c r="A1493" s="170"/>
      <c r="B1493" s="177" t="s">
        <v>910</v>
      </c>
      <c r="C1493" s="178"/>
      <c r="D1493" s="204"/>
      <c r="E1493" s="114"/>
    </row>
    <row r="1494" spans="1:5" ht="12">
      <c r="A1494" s="232"/>
      <c r="B1494" s="274" t="s">
        <v>1877</v>
      </c>
      <c r="C1494" s="231"/>
      <c r="D1494" s="179"/>
      <c r="E1494" s="406"/>
    </row>
    <row r="1495" spans="1:4" ht="12">
      <c r="A1495" s="329"/>
      <c r="B1495" s="295"/>
      <c r="C1495" s="178"/>
      <c r="D1495" s="204"/>
    </row>
    <row r="1496" spans="1:6" ht="12">
      <c r="A1496" s="232" t="s">
        <v>1419</v>
      </c>
      <c r="B1496" s="274" t="s">
        <v>171</v>
      </c>
      <c r="C1496" s="277" t="s">
        <v>620</v>
      </c>
      <c r="D1496" s="178">
        <v>1126</v>
      </c>
      <c r="F1496" s="362">
        <f>D1496*E1496</f>
        <v>0</v>
      </c>
    </row>
    <row r="1497" spans="1:5" ht="12">
      <c r="A1497" s="170"/>
      <c r="B1497" s="264"/>
      <c r="C1497" s="178"/>
      <c r="D1497" s="179"/>
      <c r="E1497" s="114"/>
    </row>
    <row r="1498" spans="1:6" ht="12">
      <c r="A1498" s="170" t="s">
        <v>1420</v>
      </c>
      <c r="B1498" s="264" t="s">
        <v>348</v>
      </c>
      <c r="C1498" s="277" t="s">
        <v>349</v>
      </c>
      <c r="D1498" s="178">
        <v>488</v>
      </c>
      <c r="F1498" s="362">
        <f>D1498*E1498</f>
        <v>0</v>
      </c>
    </row>
    <row r="1499" spans="1:4" ht="12">
      <c r="A1499" s="170"/>
      <c r="B1499" s="264"/>
      <c r="C1499" s="178"/>
      <c r="D1499" s="204"/>
    </row>
    <row r="1500" spans="1:4" ht="12">
      <c r="A1500" s="308" t="s">
        <v>1409</v>
      </c>
      <c r="B1500" s="264" t="s">
        <v>528</v>
      </c>
      <c r="C1500" s="178"/>
      <c r="D1500" s="204"/>
    </row>
    <row r="1501" spans="1:4" ht="12.75" customHeight="1">
      <c r="A1501" s="170"/>
      <c r="B1501" s="264" t="s">
        <v>529</v>
      </c>
      <c r="C1501" s="178"/>
      <c r="D1501" s="204"/>
    </row>
    <row r="1502" spans="1:6" ht="12">
      <c r="A1502" s="170"/>
      <c r="B1502" s="264" t="s">
        <v>910</v>
      </c>
      <c r="C1502" s="277" t="s">
        <v>621</v>
      </c>
      <c r="D1502" s="178">
        <v>45</v>
      </c>
      <c r="F1502" s="362">
        <f>D1502*E1502</f>
        <v>0</v>
      </c>
    </row>
    <row r="1503" spans="1:6" ht="12">
      <c r="A1503" s="215"/>
      <c r="B1503" s="281"/>
      <c r="C1503" s="217"/>
      <c r="D1503" s="218"/>
      <c r="E1503" s="422"/>
      <c r="F1503" s="423"/>
    </row>
    <row r="1504" spans="1:4" ht="12">
      <c r="A1504" s="170"/>
      <c r="B1504" s="177"/>
      <c r="C1504" s="178"/>
      <c r="D1504" s="204"/>
    </row>
    <row r="1505" spans="1:10" s="397" customFormat="1" ht="11.25">
      <c r="A1505" s="185" t="s">
        <v>46</v>
      </c>
      <c r="B1505" s="315" t="s">
        <v>1427</v>
      </c>
      <c r="C1505" s="191"/>
      <c r="D1505" s="192"/>
      <c r="E1505" s="390"/>
      <c r="F1505" s="391">
        <f>SUM(F1496:F1504)</f>
        <v>0</v>
      </c>
      <c r="G1505" s="395"/>
      <c r="H1505" s="396"/>
      <c r="I1505" s="395"/>
      <c r="J1505" s="395"/>
    </row>
    <row r="1506" spans="1:4" ht="12">
      <c r="A1506" s="170"/>
      <c r="B1506" s="264"/>
      <c r="C1506" s="178"/>
      <c r="D1506" s="204"/>
    </row>
    <row r="1507" spans="1:6" ht="12">
      <c r="A1507" s="127"/>
      <c r="B1507" s="263" t="s">
        <v>1306</v>
      </c>
      <c r="C1507" s="174"/>
      <c r="D1507" s="175"/>
      <c r="E1507" s="367"/>
      <c r="F1507" s="368"/>
    </row>
    <row r="1508" spans="1:5" ht="12">
      <c r="A1508" s="170"/>
      <c r="B1508" s="264"/>
      <c r="C1508" s="178"/>
      <c r="D1508" s="204"/>
      <c r="E1508" s="114"/>
    </row>
    <row r="1509" spans="1:6" ht="12">
      <c r="A1509" s="127"/>
      <c r="B1509" s="263" t="s">
        <v>606</v>
      </c>
      <c r="C1509" s="174"/>
      <c r="D1509" s="175"/>
      <c r="E1509" s="367"/>
      <c r="F1509" s="368"/>
    </row>
    <row r="1510" spans="1:5" ht="12">
      <c r="A1510" s="170"/>
      <c r="B1510" s="264"/>
      <c r="C1510" s="178"/>
      <c r="D1510" s="204"/>
      <c r="E1510" s="114"/>
    </row>
    <row r="1511" spans="1:6" ht="12">
      <c r="A1511" s="127"/>
      <c r="B1511" s="263" t="s">
        <v>191</v>
      </c>
      <c r="C1511" s="174"/>
      <c r="D1511" s="175"/>
      <c r="E1511" s="367"/>
      <c r="F1511" s="368"/>
    </row>
    <row r="1512" spans="1:6" ht="12">
      <c r="A1512" s="127"/>
      <c r="B1512" s="263" t="s">
        <v>611</v>
      </c>
      <c r="C1512" s="174"/>
      <c r="D1512" s="175"/>
      <c r="E1512" s="367"/>
      <c r="F1512" s="368"/>
    </row>
    <row r="1513" spans="1:4" ht="12">
      <c r="A1513" s="254"/>
      <c r="B1513" s="283"/>
      <c r="C1513" s="178"/>
      <c r="D1513" s="204"/>
    </row>
    <row r="1514" spans="1:4" ht="12">
      <c r="A1514" s="254"/>
      <c r="B1514" s="283"/>
      <c r="C1514" s="178"/>
      <c r="D1514" s="204"/>
    </row>
    <row r="1515" spans="1:10" s="504" customFormat="1" ht="12.75">
      <c r="A1515" s="243" t="s">
        <v>698</v>
      </c>
      <c r="B1515" s="318" t="s">
        <v>1429</v>
      </c>
      <c r="C1515" s="319"/>
      <c r="D1515" s="320"/>
      <c r="E1515" s="500"/>
      <c r="F1515" s="501"/>
      <c r="G1515" s="502"/>
      <c r="H1515" s="503"/>
      <c r="I1515" s="502"/>
      <c r="J1515" s="502"/>
    </row>
    <row r="1516" spans="1:4" ht="12">
      <c r="A1516" s="170"/>
      <c r="B1516" s="264"/>
      <c r="C1516" s="178"/>
      <c r="D1516" s="204"/>
    </row>
    <row r="1517" spans="1:4" ht="12">
      <c r="A1517" s="170" t="s">
        <v>1408</v>
      </c>
      <c r="B1517" s="264" t="s">
        <v>65</v>
      </c>
      <c r="C1517" s="178"/>
      <c r="D1517" s="204"/>
    </row>
    <row r="1518" spans="1:10" s="453" customFormat="1" ht="12">
      <c r="A1518" s="170"/>
      <c r="B1518" s="177" t="s">
        <v>1987</v>
      </c>
      <c r="C1518" s="238"/>
      <c r="D1518" s="239"/>
      <c r="E1518" s="450"/>
      <c r="F1518" s="362"/>
      <c r="G1518" s="451"/>
      <c r="H1518" s="364"/>
      <c r="I1518" s="452"/>
      <c r="J1518" s="452"/>
    </row>
    <row r="1519" spans="1:10" s="453" customFormat="1" ht="12">
      <c r="A1519" s="170" t="s">
        <v>685</v>
      </c>
      <c r="B1519" s="177" t="s">
        <v>1988</v>
      </c>
      <c r="C1519" s="238"/>
      <c r="D1519" s="239"/>
      <c r="E1519" s="450"/>
      <c r="F1519" s="362"/>
      <c r="G1519" s="451"/>
      <c r="H1519" s="364"/>
      <c r="I1519" s="452"/>
      <c r="J1519" s="452"/>
    </row>
    <row r="1520" spans="1:10" s="453" customFormat="1" ht="12">
      <c r="A1520" s="170" t="s">
        <v>685</v>
      </c>
      <c r="B1520" s="177" t="s">
        <v>1989</v>
      </c>
      <c r="C1520" s="238"/>
      <c r="D1520" s="239"/>
      <c r="E1520" s="450"/>
      <c r="F1520" s="362"/>
      <c r="G1520" s="451"/>
      <c r="H1520" s="364"/>
      <c r="I1520" s="452"/>
      <c r="J1520" s="452"/>
    </row>
    <row r="1521" spans="1:10" s="453" customFormat="1" ht="12">
      <c r="A1521" s="170" t="s">
        <v>685</v>
      </c>
      <c r="B1521" s="177" t="s">
        <v>1990</v>
      </c>
      <c r="C1521" s="238"/>
      <c r="D1521" s="239"/>
      <c r="E1521" s="450"/>
      <c r="F1521" s="362"/>
      <c r="G1521" s="451"/>
      <c r="H1521" s="364"/>
      <c r="I1521" s="452"/>
      <c r="J1521" s="452"/>
    </row>
    <row r="1522" spans="1:10" s="453" customFormat="1" ht="12">
      <c r="A1522" s="170" t="s">
        <v>685</v>
      </c>
      <c r="B1522" s="177" t="s">
        <v>1991</v>
      </c>
      <c r="C1522" s="238"/>
      <c r="D1522" s="239"/>
      <c r="E1522" s="450"/>
      <c r="F1522" s="362"/>
      <c r="G1522" s="451"/>
      <c r="H1522" s="364"/>
      <c r="I1522" s="452"/>
      <c r="J1522" s="452"/>
    </row>
    <row r="1523" spans="1:10" s="453" customFormat="1" ht="30">
      <c r="A1523" s="170" t="s">
        <v>685</v>
      </c>
      <c r="B1523" s="177" t="s">
        <v>1992</v>
      </c>
      <c r="C1523" s="238"/>
      <c r="D1523" s="239"/>
      <c r="E1523" s="450"/>
      <c r="F1523" s="362"/>
      <c r="G1523" s="451"/>
      <c r="H1523" s="364"/>
      <c r="I1523" s="452"/>
      <c r="J1523" s="452"/>
    </row>
    <row r="1524" spans="1:6" ht="12">
      <c r="A1524" s="170"/>
      <c r="B1524" s="264" t="s">
        <v>866</v>
      </c>
      <c r="C1524" s="277" t="s">
        <v>1876</v>
      </c>
      <c r="D1524" s="238">
        <v>331</v>
      </c>
      <c r="F1524" s="362">
        <f>D1524*E1524</f>
        <v>0</v>
      </c>
    </row>
    <row r="1525" spans="1:10" s="453" customFormat="1" ht="12">
      <c r="A1525" s="170"/>
      <c r="B1525" s="177"/>
      <c r="C1525" s="238"/>
      <c r="D1525" s="239"/>
      <c r="E1525" s="450"/>
      <c r="F1525" s="362"/>
      <c r="G1525" s="451"/>
      <c r="H1525" s="364"/>
      <c r="I1525" s="452"/>
      <c r="J1525" s="452"/>
    </row>
    <row r="1526" spans="1:10" s="453" customFormat="1" ht="12">
      <c r="A1526" s="333"/>
      <c r="B1526" s="333"/>
      <c r="C1526" s="238"/>
      <c r="D1526" s="239"/>
      <c r="E1526" s="450"/>
      <c r="F1526" s="362"/>
      <c r="G1526" s="451"/>
      <c r="H1526" s="364"/>
      <c r="I1526" s="452"/>
      <c r="J1526" s="452"/>
    </row>
    <row r="1527" spans="1:10" s="453" customFormat="1" ht="12">
      <c r="A1527" s="170" t="s">
        <v>1409</v>
      </c>
      <c r="B1527" s="334" t="s">
        <v>1994</v>
      </c>
      <c r="C1527" s="335"/>
      <c r="D1527" s="336"/>
      <c r="E1527" s="511"/>
      <c r="F1527" s="362"/>
      <c r="G1527" s="451"/>
      <c r="H1527" s="364"/>
      <c r="I1527" s="452"/>
      <c r="J1527" s="452"/>
    </row>
    <row r="1528" spans="1:10" s="453" customFormat="1" ht="12">
      <c r="A1528" s="337"/>
      <c r="B1528" s="334"/>
      <c r="C1528" s="335"/>
      <c r="D1528" s="336"/>
      <c r="E1528" s="511"/>
      <c r="F1528" s="362"/>
      <c r="G1528" s="451"/>
      <c r="H1528" s="364"/>
      <c r="I1528" s="452"/>
      <c r="J1528" s="452"/>
    </row>
    <row r="1529" spans="1:10" s="453" customFormat="1" ht="24.75" customHeight="1">
      <c r="A1529" s="338"/>
      <c r="B1529" s="1519" t="s">
        <v>1995</v>
      </c>
      <c r="C1529" s="1512"/>
      <c r="D1529" s="1512"/>
      <c r="E1529" s="465"/>
      <c r="F1529" s="362"/>
      <c r="G1529" s="451"/>
      <c r="H1529" s="364"/>
      <c r="I1529" s="452"/>
      <c r="J1529" s="452"/>
    </row>
    <row r="1530" spans="1:10" s="453" customFormat="1" ht="14.25" customHeight="1">
      <c r="A1530" s="338" t="s">
        <v>685</v>
      </c>
      <c r="B1530" s="1511" t="s">
        <v>1996</v>
      </c>
      <c r="C1530" s="1512"/>
      <c r="D1530" s="1512"/>
      <c r="E1530" s="465"/>
      <c r="F1530" s="362"/>
      <c r="G1530" s="451"/>
      <c r="H1530" s="364"/>
      <c r="I1530" s="452"/>
      <c r="J1530" s="452"/>
    </row>
    <row r="1531" spans="1:10" s="453" customFormat="1" ht="12">
      <c r="A1531" s="338" t="s">
        <v>685</v>
      </c>
      <c r="B1531" s="1511" t="s">
        <v>2002</v>
      </c>
      <c r="C1531" s="1512"/>
      <c r="D1531" s="1512"/>
      <c r="E1531" s="465"/>
      <c r="F1531" s="362"/>
      <c r="G1531" s="451"/>
      <c r="H1531" s="364"/>
      <c r="I1531" s="452"/>
      <c r="J1531" s="452"/>
    </row>
    <row r="1532" spans="1:10" s="453" customFormat="1" ht="14.25" customHeight="1">
      <c r="A1532" s="338" t="s">
        <v>685</v>
      </c>
      <c r="B1532" s="1511" t="s">
        <v>1997</v>
      </c>
      <c r="C1532" s="1520"/>
      <c r="D1532" s="1520"/>
      <c r="E1532" s="512"/>
      <c r="F1532" s="362"/>
      <c r="G1532" s="451"/>
      <c r="H1532" s="364"/>
      <c r="I1532" s="452"/>
      <c r="J1532" s="452"/>
    </row>
    <row r="1533" spans="1:10" s="453" customFormat="1" ht="14.25" customHeight="1">
      <c r="A1533" s="338" t="s">
        <v>685</v>
      </c>
      <c r="B1533" s="341" t="s">
        <v>1998</v>
      </c>
      <c r="C1533" s="342"/>
      <c r="D1533" s="343"/>
      <c r="E1533" s="513"/>
      <c r="F1533" s="362"/>
      <c r="G1533" s="451"/>
      <c r="H1533" s="364"/>
      <c r="I1533" s="452"/>
      <c r="J1533" s="452"/>
    </row>
    <row r="1534" spans="1:10" s="453" customFormat="1" ht="14.25" customHeight="1">
      <c r="A1534" s="338" t="s">
        <v>685</v>
      </c>
      <c r="B1534" s="1511" t="s">
        <v>1999</v>
      </c>
      <c r="C1534" s="1512"/>
      <c r="D1534" s="1512"/>
      <c r="E1534" s="465"/>
      <c r="F1534" s="362"/>
      <c r="G1534" s="451"/>
      <c r="H1534" s="364"/>
      <c r="I1534" s="452"/>
      <c r="J1534" s="452"/>
    </row>
    <row r="1535" spans="1:10" s="453" customFormat="1" ht="14.25" customHeight="1">
      <c r="A1535" s="338" t="s">
        <v>685</v>
      </c>
      <c r="B1535" s="1511" t="s">
        <v>2000</v>
      </c>
      <c r="C1535" s="1512"/>
      <c r="D1535" s="1512"/>
      <c r="E1535" s="465"/>
      <c r="F1535" s="362"/>
      <c r="G1535" s="451"/>
      <c r="H1535" s="364"/>
      <c r="I1535" s="452"/>
      <c r="J1535" s="452"/>
    </row>
    <row r="1536" spans="1:10" s="453" customFormat="1" ht="25.5" customHeight="1">
      <c r="A1536" s="338" t="s">
        <v>685</v>
      </c>
      <c r="B1536" s="1517" t="s">
        <v>2001</v>
      </c>
      <c r="C1536" s="1518"/>
      <c r="D1536" s="1518"/>
      <c r="E1536" s="514"/>
      <c r="F1536" s="362"/>
      <c r="G1536" s="451"/>
      <c r="H1536" s="364"/>
      <c r="I1536" s="452"/>
      <c r="J1536" s="452"/>
    </row>
    <row r="1537" spans="1:10" s="453" customFormat="1" ht="27.75" customHeight="1">
      <c r="A1537" s="338" t="s">
        <v>685</v>
      </c>
      <c r="B1537" s="1511" t="s">
        <v>2009</v>
      </c>
      <c r="C1537" s="1512"/>
      <c r="D1537" s="1512"/>
      <c r="E1537" s="465"/>
      <c r="F1537" s="362"/>
      <c r="G1537" s="451"/>
      <c r="H1537" s="364"/>
      <c r="I1537" s="452"/>
      <c r="J1537" s="452"/>
    </row>
    <row r="1538" spans="1:10" s="453" customFormat="1" ht="36" customHeight="1">
      <c r="A1538" s="338" t="s">
        <v>685</v>
      </c>
      <c r="B1538" s="1511" t="s">
        <v>2008</v>
      </c>
      <c r="C1538" s="1512"/>
      <c r="D1538" s="1512"/>
      <c r="E1538" s="465"/>
      <c r="F1538" s="362"/>
      <c r="G1538" s="451"/>
      <c r="H1538" s="364"/>
      <c r="I1538" s="452"/>
      <c r="J1538" s="452"/>
    </row>
    <row r="1539" spans="1:10" s="453" customFormat="1" ht="14.25" customHeight="1">
      <c r="A1539" s="170"/>
      <c r="B1539" s="177"/>
      <c r="C1539" s="238"/>
      <c r="D1539" s="239"/>
      <c r="E1539" s="450"/>
      <c r="F1539" s="362"/>
      <c r="G1539" s="451"/>
      <c r="H1539" s="364"/>
      <c r="I1539" s="452"/>
      <c r="J1539" s="452"/>
    </row>
    <row r="1540" spans="1:10" s="453" customFormat="1" ht="26.25" customHeight="1">
      <c r="A1540" s="338"/>
      <c r="B1540" s="340" t="s">
        <v>2003</v>
      </c>
      <c r="C1540" s="344"/>
      <c r="D1540" s="345"/>
      <c r="E1540" s="515"/>
      <c r="F1540" s="516"/>
      <c r="G1540" s="451"/>
      <c r="H1540" s="364"/>
      <c r="I1540" s="452"/>
      <c r="J1540" s="452"/>
    </row>
    <row r="1541" spans="1:10" s="453" customFormat="1" ht="26.25" customHeight="1">
      <c r="A1541" s="338" t="s">
        <v>685</v>
      </c>
      <c r="B1541" s="340" t="s">
        <v>2007</v>
      </c>
      <c r="C1541" s="344"/>
      <c r="D1541" s="345"/>
      <c r="E1541" s="515"/>
      <c r="F1541" s="516"/>
      <c r="G1541" s="451"/>
      <c r="H1541" s="364"/>
      <c r="I1541" s="452"/>
      <c r="J1541" s="452"/>
    </row>
    <row r="1542" spans="1:10" s="453" customFormat="1" ht="27.75" customHeight="1">
      <c r="A1542" s="338" t="s">
        <v>685</v>
      </c>
      <c r="B1542" s="340" t="s">
        <v>2004</v>
      </c>
      <c r="C1542" s="344"/>
      <c r="D1542" s="345"/>
      <c r="E1542" s="515"/>
      <c r="F1542" s="516"/>
      <c r="G1542" s="451"/>
      <c r="H1542" s="364"/>
      <c r="I1542" s="452"/>
      <c r="J1542" s="452"/>
    </row>
    <row r="1543" spans="1:10" s="453" customFormat="1" ht="36.75" customHeight="1">
      <c r="A1543" s="338" t="s">
        <v>685</v>
      </c>
      <c r="B1543" s="346" t="s">
        <v>2005</v>
      </c>
      <c r="C1543" s="344"/>
      <c r="D1543" s="345"/>
      <c r="E1543" s="515"/>
      <c r="F1543" s="516"/>
      <c r="G1543" s="451"/>
      <c r="H1543" s="364"/>
      <c r="I1543" s="452"/>
      <c r="J1543" s="452"/>
    </row>
    <row r="1544" spans="1:10" s="453" customFormat="1" ht="27.75" customHeight="1">
      <c r="A1544" s="338" t="s">
        <v>685</v>
      </c>
      <c r="B1544" s="334" t="s">
        <v>2006</v>
      </c>
      <c r="C1544" s="344"/>
      <c r="D1544" s="345"/>
      <c r="E1544" s="515"/>
      <c r="F1544" s="516"/>
      <c r="G1544" s="451"/>
      <c r="H1544" s="364"/>
      <c r="I1544" s="452"/>
      <c r="J1544" s="452"/>
    </row>
    <row r="1545" spans="1:10" s="453" customFormat="1" ht="12">
      <c r="A1545" s="170" t="s">
        <v>1771</v>
      </c>
      <c r="B1545" s="264" t="s">
        <v>1993</v>
      </c>
      <c r="C1545" s="277" t="s">
        <v>1876</v>
      </c>
      <c r="D1545" s="178">
        <v>630</v>
      </c>
      <c r="E1545" s="361"/>
      <c r="F1545" s="362">
        <f>D1545*E1545</f>
        <v>0</v>
      </c>
      <c r="G1545" s="451"/>
      <c r="H1545" s="364"/>
      <c r="I1545" s="452"/>
      <c r="J1545" s="452"/>
    </row>
    <row r="1546" spans="1:10" s="453" customFormat="1" ht="12">
      <c r="A1546" s="170"/>
      <c r="B1546" s="264"/>
      <c r="C1546" s="277"/>
      <c r="D1546" s="178"/>
      <c r="E1546" s="361"/>
      <c r="F1546" s="362"/>
      <c r="G1546" s="451"/>
      <c r="H1546" s="364"/>
      <c r="I1546" s="452"/>
      <c r="J1546" s="452"/>
    </row>
    <row r="1547" spans="1:10" s="453" customFormat="1" ht="12">
      <c r="A1547" s="170" t="s">
        <v>1773</v>
      </c>
      <c r="B1547" s="264" t="s">
        <v>2018</v>
      </c>
      <c r="C1547" s="277" t="s">
        <v>1876</v>
      </c>
      <c r="D1547" s="178">
        <v>379</v>
      </c>
      <c r="E1547" s="361"/>
      <c r="F1547" s="362">
        <f>D1547*E1547</f>
        <v>0</v>
      </c>
      <c r="G1547" s="451"/>
      <c r="H1547" s="364"/>
      <c r="I1547" s="452"/>
      <c r="J1547" s="452"/>
    </row>
    <row r="1548" spans="1:10" s="453" customFormat="1" ht="12">
      <c r="A1548" s="170"/>
      <c r="B1548" s="264"/>
      <c r="C1548" s="277"/>
      <c r="D1548" s="178"/>
      <c r="E1548" s="361"/>
      <c r="F1548" s="362"/>
      <c r="G1548" s="451"/>
      <c r="H1548" s="364"/>
      <c r="I1548" s="452"/>
      <c r="J1548" s="452"/>
    </row>
    <row r="1549" spans="1:10" s="453" customFormat="1" ht="14.25" customHeight="1">
      <c r="A1549" s="347"/>
      <c r="B1549" s="348"/>
      <c r="C1549" s="344"/>
      <c r="D1549" s="345"/>
      <c r="E1549" s="515"/>
      <c r="F1549" s="516"/>
      <c r="G1549" s="451"/>
      <c r="H1549" s="364"/>
      <c r="I1549" s="452"/>
      <c r="J1549" s="452"/>
    </row>
    <row r="1550" spans="1:10" s="453" customFormat="1" ht="14.25" customHeight="1">
      <c r="A1550" s="349" t="s">
        <v>1410</v>
      </c>
      <c r="B1550" s="339" t="s">
        <v>2010</v>
      </c>
      <c r="C1550" s="335"/>
      <c r="D1550" s="336"/>
      <c r="E1550" s="510"/>
      <c r="F1550" s="517"/>
      <c r="G1550" s="451"/>
      <c r="H1550" s="364"/>
      <c r="I1550" s="452"/>
      <c r="J1550" s="452"/>
    </row>
    <row r="1551" spans="1:10" s="453" customFormat="1" ht="14.25" customHeight="1">
      <c r="A1551" s="350"/>
      <c r="B1551" s="351" t="s">
        <v>2011</v>
      </c>
      <c r="C1551" s="335"/>
      <c r="D1551" s="336"/>
      <c r="E1551" s="511"/>
      <c r="F1551" s="518"/>
      <c r="G1551" s="451"/>
      <c r="H1551" s="364"/>
      <c r="I1551" s="452"/>
      <c r="J1551" s="452"/>
    </row>
    <row r="1552" spans="1:10" s="453" customFormat="1" ht="26.25" customHeight="1">
      <c r="A1552" s="352" t="s">
        <v>685</v>
      </c>
      <c r="B1552" s="339" t="s">
        <v>2012</v>
      </c>
      <c r="C1552" s="335"/>
      <c r="D1552" s="336"/>
      <c r="E1552" s="511"/>
      <c r="F1552" s="518"/>
      <c r="G1552" s="451"/>
      <c r="H1552" s="364"/>
      <c r="I1552" s="452"/>
      <c r="J1552" s="452"/>
    </row>
    <row r="1553" spans="1:10" s="453" customFormat="1" ht="12">
      <c r="A1553" s="352" t="s">
        <v>685</v>
      </c>
      <c r="B1553" s="339" t="s">
        <v>2020</v>
      </c>
      <c r="C1553" s="335"/>
      <c r="D1553" s="336"/>
      <c r="E1553" s="511"/>
      <c r="F1553" s="518"/>
      <c r="G1553" s="451"/>
      <c r="H1553" s="364"/>
      <c r="I1553" s="452"/>
      <c r="J1553" s="452"/>
    </row>
    <row r="1554" spans="1:10" s="453" customFormat="1" ht="25.5" customHeight="1">
      <c r="A1554" s="352" t="s">
        <v>685</v>
      </c>
      <c r="B1554" s="339" t="s">
        <v>2013</v>
      </c>
      <c r="C1554" s="335"/>
      <c r="D1554" s="336"/>
      <c r="E1554" s="511"/>
      <c r="F1554" s="518"/>
      <c r="G1554" s="451"/>
      <c r="H1554" s="364"/>
      <c r="I1554" s="452"/>
      <c r="J1554" s="452"/>
    </row>
    <row r="1555" spans="1:10" s="453" customFormat="1" ht="27.75" customHeight="1">
      <c r="A1555" s="352" t="s">
        <v>685</v>
      </c>
      <c r="B1555" s="339" t="s">
        <v>2014</v>
      </c>
      <c r="C1555" s="335"/>
      <c r="D1555" s="336"/>
      <c r="E1555" s="511"/>
      <c r="F1555" s="518"/>
      <c r="G1555" s="451"/>
      <c r="H1555" s="364"/>
      <c r="I1555" s="452"/>
      <c r="J1555" s="452"/>
    </row>
    <row r="1556" spans="1:10" s="453" customFormat="1" ht="25.5" customHeight="1">
      <c r="A1556" s="352" t="s">
        <v>685</v>
      </c>
      <c r="B1556" s="339" t="s">
        <v>2015</v>
      </c>
      <c r="C1556" s="335"/>
      <c r="D1556" s="336"/>
      <c r="E1556" s="511"/>
      <c r="F1556" s="518"/>
      <c r="G1556" s="451"/>
      <c r="H1556" s="364"/>
      <c r="I1556" s="452"/>
      <c r="J1556" s="452"/>
    </row>
    <row r="1557" spans="1:10" s="453" customFormat="1" ht="16.5" customHeight="1">
      <c r="A1557" s="352" t="s">
        <v>685</v>
      </c>
      <c r="B1557" s="339" t="s">
        <v>2016</v>
      </c>
      <c r="C1557" s="335"/>
      <c r="D1557" s="336"/>
      <c r="E1557" s="511"/>
      <c r="F1557" s="518"/>
      <c r="G1557" s="451"/>
      <c r="H1557" s="364"/>
      <c r="I1557" s="452"/>
      <c r="J1557" s="452"/>
    </row>
    <row r="1558" spans="1:10" s="453" customFormat="1" ht="27" customHeight="1">
      <c r="A1558" s="352" t="s">
        <v>685</v>
      </c>
      <c r="B1558" s="339" t="s">
        <v>2017</v>
      </c>
      <c r="C1558" s="335"/>
      <c r="D1558" s="336"/>
      <c r="E1558" s="511"/>
      <c r="F1558" s="518"/>
      <c r="G1558" s="451"/>
      <c r="H1558" s="364"/>
      <c r="I1558" s="452"/>
      <c r="J1558" s="452"/>
    </row>
    <row r="1559" spans="1:10" s="453" customFormat="1" ht="12">
      <c r="A1559" s="352"/>
      <c r="B1559" s="339"/>
      <c r="C1559" s="335"/>
      <c r="D1559" s="336"/>
      <c r="E1559" s="511"/>
      <c r="F1559" s="518"/>
      <c r="G1559" s="451"/>
      <c r="H1559" s="364"/>
      <c r="I1559" s="452"/>
      <c r="J1559" s="452"/>
    </row>
    <row r="1560" spans="1:10" s="453" customFormat="1" ht="14.25" customHeight="1">
      <c r="A1560" s="170" t="s">
        <v>2019</v>
      </c>
      <c r="B1560" s="339" t="s">
        <v>2021</v>
      </c>
      <c r="C1560" s="237" t="s">
        <v>1876</v>
      </c>
      <c r="D1560" s="178">
        <v>46</v>
      </c>
      <c r="E1560" s="511"/>
      <c r="F1560" s="362">
        <f>D1560*E1560</f>
        <v>0</v>
      </c>
      <c r="G1560" s="451"/>
      <c r="H1560" s="364"/>
      <c r="I1560" s="452"/>
      <c r="J1560" s="452"/>
    </row>
    <row r="1561" spans="1:4" ht="12">
      <c r="A1561" s="170"/>
      <c r="B1561" s="177"/>
      <c r="C1561" s="178"/>
      <c r="D1561" s="204"/>
    </row>
    <row r="1562" spans="1:10" s="453" customFormat="1" ht="14.25" customHeight="1">
      <c r="A1562" s="170" t="s">
        <v>2022</v>
      </c>
      <c r="B1562" s="339" t="s">
        <v>2023</v>
      </c>
      <c r="C1562" s="277" t="s">
        <v>620</v>
      </c>
      <c r="D1562" s="178">
        <v>9</v>
      </c>
      <c r="E1562" s="361"/>
      <c r="F1562" s="362">
        <f>D1562*E1562</f>
        <v>0</v>
      </c>
      <c r="G1562" s="451"/>
      <c r="H1562" s="364"/>
      <c r="I1562" s="452"/>
      <c r="J1562" s="452"/>
    </row>
    <row r="1563" spans="1:10" s="453" customFormat="1" ht="14.25" customHeight="1">
      <c r="A1563" s="170"/>
      <c r="B1563" s="177"/>
      <c r="C1563" s="238"/>
      <c r="D1563" s="239"/>
      <c r="E1563" s="450"/>
      <c r="F1563" s="362"/>
      <c r="G1563" s="451"/>
      <c r="H1563" s="364"/>
      <c r="I1563" s="452"/>
      <c r="J1563" s="452"/>
    </row>
    <row r="1564" spans="1:10" s="453" customFormat="1" ht="14.25" customHeight="1">
      <c r="A1564" s="170"/>
      <c r="B1564" s="177"/>
      <c r="C1564" s="238"/>
      <c r="D1564" s="239"/>
      <c r="E1564" s="450"/>
      <c r="F1564" s="362"/>
      <c r="G1564" s="451"/>
      <c r="H1564" s="364"/>
      <c r="I1564" s="452"/>
      <c r="J1564" s="452"/>
    </row>
    <row r="1565" spans="1:5" ht="12">
      <c r="A1565" s="170" t="s">
        <v>1411</v>
      </c>
      <c r="B1565" s="177" t="s">
        <v>350</v>
      </c>
      <c r="C1565" s="231"/>
      <c r="D1565" s="179"/>
      <c r="E1565" s="406"/>
    </row>
    <row r="1566" spans="1:6" ht="12">
      <c r="A1566" s="170"/>
      <c r="B1566" s="177" t="s">
        <v>1403</v>
      </c>
      <c r="C1566" s="277" t="s">
        <v>621</v>
      </c>
      <c r="D1566" s="178">
        <v>1</v>
      </c>
      <c r="F1566" s="362">
        <f>D1566*E1566</f>
        <v>0</v>
      </c>
    </row>
    <row r="1567" spans="1:6" ht="12">
      <c r="A1567" s="215"/>
      <c r="B1567" s="216"/>
      <c r="C1567" s="229"/>
      <c r="D1567" s="230"/>
      <c r="E1567" s="445"/>
      <c r="F1567" s="423"/>
    </row>
    <row r="1568" spans="1:4" ht="12">
      <c r="A1568" s="170"/>
      <c r="B1568" s="177"/>
      <c r="C1568" s="178"/>
      <c r="D1568" s="204"/>
    </row>
    <row r="1569" spans="1:10" s="397" customFormat="1" ht="11.25">
      <c r="A1569" s="185" t="s">
        <v>698</v>
      </c>
      <c r="B1569" s="315" t="s">
        <v>1429</v>
      </c>
      <c r="C1569" s="191"/>
      <c r="D1569" s="192"/>
      <c r="E1569" s="390"/>
      <c r="F1569" s="391">
        <f>SUM(F1524:F1567)</f>
        <v>0</v>
      </c>
      <c r="G1569" s="395"/>
      <c r="H1569" s="396"/>
      <c r="I1569" s="395"/>
      <c r="J1569" s="395"/>
    </row>
    <row r="1570" spans="1:4" ht="12">
      <c r="A1570" s="170"/>
      <c r="B1570" s="264"/>
      <c r="C1570" s="178"/>
      <c r="D1570" s="204"/>
    </row>
    <row r="1571" spans="1:6" ht="12">
      <c r="A1571" s="127"/>
      <c r="B1571" s="263" t="s">
        <v>606</v>
      </c>
      <c r="C1571" s="174"/>
      <c r="D1571" s="175"/>
      <c r="E1571" s="372"/>
      <c r="F1571" s="368"/>
    </row>
    <row r="1572" spans="1:4" ht="12">
      <c r="A1572" s="170"/>
      <c r="B1572" s="264"/>
      <c r="C1572" s="178"/>
      <c r="D1572" s="204"/>
    </row>
    <row r="1573" spans="1:4" ht="12">
      <c r="A1573" s="170"/>
      <c r="B1573" s="264"/>
      <c r="C1573" s="178"/>
      <c r="D1573" s="204"/>
    </row>
    <row r="1574" spans="1:10" s="504" customFormat="1" ht="12.75">
      <c r="A1574" s="243" t="s">
        <v>1428</v>
      </c>
      <c r="B1574" s="318" t="s">
        <v>1431</v>
      </c>
      <c r="C1574" s="319"/>
      <c r="D1574" s="320"/>
      <c r="E1574" s="500"/>
      <c r="F1574" s="501"/>
      <c r="G1574" s="502"/>
      <c r="H1574" s="503"/>
      <c r="I1574" s="502"/>
      <c r="J1574" s="502"/>
    </row>
    <row r="1575" spans="1:4" ht="12">
      <c r="A1575" s="170"/>
      <c r="B1575" s="264"/>
      <c r="C1575" s="178"/>
      <c r="D1575" s="204"/>
    </row>
    <row r="1576" spans="1:4" ht="12">
      <c r="A1576" s="170" t="s">
        <v>1408</v>
      </c>
      <c r="B1576" s="264" t="s">
        <v>584</v>
      </c>
      <c r="C1576" s="178"/>
      <c r="D1576" s="204"/>
    </row>
    <row r="1577" spans="1:4" ht="12">
      <c r="A1577" s="170"/>
      <c r="B1577" s="264" t="s">
        <v>335</v>
      </c>
      <c r="C1577" s="178"/>
      <c r="D1577" s="204"/>
    </row>
    <row r="1578" spans="1:4" ht="12">
      <c r="A1578" s="170"/>
      <c r="B1578" s="264" t="s">
        <v>336</v>
      </c>
      <c r="C1578" s="178"/>
      <c r="D1578" s="204"/>
    </row>
    <row r="1579" spans="1:4" ht="12">
      <c r="A1579" s="170"/>
      <c r="B1579" s="264" t="s">
        <v>594</v>
      </c>
      <c r="C1579" s="178"/>
      <c r="D1579" s="204"/>
    </row>
    <row r="1580" spans="1:4" ht="12">
      <c r="A1580" s="170"/>
      <c r="B1580" s="264" t="s">
        <v>337</v>
      </c>
      <c r="C1580" s="178"/>
      <c r="D1580" s="204"/>
    </row>
    <row r="1581" spans="1:4" ht="12">
      <c r="A1581" s="170"/>
      <c r="B1581" s="264" t="s">
        <v>616</v>
      </c>
      <c r="C1581" s="178"/>
      <c r="D1581" s="204"/>
    </row>
    <row r="1582" spans="1:4" ht="12">
      <c r="A1582" s="170"/>
      <c r="B1582" s="264" t="s">
        <v>617</v>
      </c>
      <c r="C1582" s="178"/>
      <c r="D1582" s="204"/>
    </row>
    <row r="1583" spans="1:4" ht="12">
      <c r="A1583" s="170"/>
      <c r="B1583" s="264" t="s">
        <v>618</v>
      </c>
      <c r="C1583" s="178"/>
      <c r="D1583" s="204"/>
    </row>
    <row r="1584" spans="1:4" ht="12">
      <c r="A1584" s="170"/>
      <c r="B1584" s="264" t="s">
        <v>338</v>
      </c>
      <c r="C1584" s="178"/>
      <c r="D1584" s="204"/>
    </row>
    <row r="1585" spans="1:4" ht="12">
      <c r="A1585" s="170"/>
      <c r="B1585" s="264" t="s">
        <v>1406</v>
      </c>
      <c r="C1585" s="178"/>
      <c r="D1585" s="204"/>
    </row>
    <row r="1586" spans="1:4" ht="12">
      <c r="A1586" s="170"/>
      <c r="B1586" s="264" t="s">
        <v>332</v>
      </c>
      <c r="C1586" s="178"/>
      <c r="D1586" s="204"/>
    </row>
    <row r="1587" spans="1:4" ht="12">
      <c r="A1587" s="170"/>
      <c r="B1587" s="264" t="s">
        <v>333</v>
      </c>
      <c r="C1587" s="178"/>
      <c r="D1587" s="204"/>
    </row>
    <row r="1588" spans="1:4" ht="12">
      <c r="A1588" s="170"/>
      <c r="B1588" s="264" t="s">
        <v>339</v>
      </c>
      <c r="C1588" s="178"/>
      <c r="D1588" s="204"/>
    </row>
    <row r="1589" spans="1:4" ht="12">
      <c r="A1589" s="170"/>
      <c r="B1589" s="264" t="s">
        <v>340</v>
      </c>
      <c r="C1589" s="178"/>
      <c r="D1589" s="204"/>
    </row>
    <row r="1590" spans="1:4" ht="12">
      <c r="A1590" s="170"/>
      <c r="B1590" s="264" t="s">
        <v>341</v>
      </c>
      <c r="C1590" s="178"/>
      <c r="D1590" s="204"/>
    </row>
    <row r="1591" spans="1:4" ht="12">
      <c r="A1591" s="170"/>
      <c r="B1591" s="264" t="s">
        <v>342</v>
      </c>
      <c r="C1591" s="178"/>
      <c r="D1591" s="204"/>
    </row>
    <row r="1592" spans="1:4" ht="12">
      <c r="A1592" s="170"/>
      <c r="B1592" s="264" t="s">
        <v>343</v>
      </c>
      <c r="C1592" s="178"/>
      <c r="D1592" s="204"/>
    </row>
    <row r="1593" spans="1:4" ht="12">
      <c r="A1593" s="170"/>
      <c r="B1593" s="264" t="s">
        <v>344</v>
      </c>
      <c r="C1593" s="178"/>
      <c r="D1593" s="204"/>
    </row>
    <row r="1594" spans="1:4" ht="12">
      <c r="A1594" s="170"/>
      <c r="B1594" s="264" t="s">
        <v>608</v>
      </c>
      <c r="C1594" s="178"/>
      <c r="D1594" s="204"/>
    </row>
    <row r="1595" spans="1:4" ht="12">
      <c r="A1595" s="170"/>
      <c r="B1595" s="264" t="s">
        <v>609</v>
      </c>
      <c r="C1595" s="178"/>
      <c r="D1595" s="204"/>
    </row>
    <row r="1596" spans="1:4" ht="12">
      <c r="A1596" s="170"/>
      <c r="B1596" s="264" t="s">
        <v>345</v>
      </c>
      <c r="C1596" s="178"/>
      <c r="D1596" s="204"/>
    </row>
    <row r="1597" spans="1:4" ht="12">
      <c r="A1597" s="170"/>
      <c r="B1597" s="264" t="s">
        <v>238</v>
      </c>
      <c r="C1597" s="178"/>
      <c r="D1597" s="204"/>
    </row>
    <row r="1598" spans="1:4" ht="12">
      <c r="A1598" s="170"/>
      <c r="B1598" s="264" t="s">
        <v>239</v>
      </c>
      <c r="C1598" s="178"/>
      <c r="D1598" s="204"/>
    </row>
    <row r="1599" spans="1:4" ht="12">
      <c r="A1599" s="170"/>
      <c r="B1599" s="264" t="s">
        <v>588</v>
      </c>
      <c r="C1599" s="178"/>
      <c r="D1599" s="204"/>
    </row>
    <row r="1600" spans="1:4" ht="12">
      <c r="A1600" s="170"/>
      <c r="B1600" s="264" t="s">
        <v>589</v>
      </c>
      <c r="C1600" s="178"/>
      <c r="D1600" s="204"/>
    </row>
    <row r="1601" spans="1:4" ht="12">
      <c r="A1601" s="170"/>
      <c r="B1601" s="264" t="s">
        <v>610</v>
      </c>
      <c r="C1601" s="178"/>
      <c r="D1601" s="204"/>
    </row>
    <row r="1602" spans="1:4" ht="12">
      <c r="A1602" s="170"/>
      <c r="B1602" s="264" t="s">
        <v>916</v>
      </c>
      <c r="C1602" s="178"/>
      <c r="D1602" s="204"/>
    </row>
    <row r="1603" spans="1:4" ht="12">
      <c r="A1603" s="170"/>
      <c r="B1603" s="264" t="s">
        <v>915</v>
      </c>
      <c r="C1603" s="178"/>
      <c r="D1603" s="204"/>
    </row>
    <row r="1604" spans="1:4" ht="12">
      <c r="A1604" s="170"/>
      <c r="B1604" s="264"/>
      <c r="C1604" s="178"/>
      <c r="D1604" s="204"/>
    </row>
    <row r="1605" spans="1:4" ht="12">
      <c r="A1605" s="170" t="s">
        <v>1419</v>
      </c>
      <c r="B1605" s="264" t="s">
        <v>867</v>
      </c>
      <c r="C1605" s="178"/>
      <c r="D1605" s="204"/>
    </row>
    <row r="1606" spans="1:6" ht="12">
      <c r="A1606" s="170"/>
      <c r="B1606" s="264" t="s">
        <v>868</v>
      </c>
      <c r="C1606" s="277" t="s">
        <v>622</v>
      </c>
      <c r="D1606" s="212">
        <v>7</v>
      </c>
      <c r="F1606" s="362">
        <f>D1606*E1606</f>
        <v>0</v>
      </c>
    </row>
    <row r="1607" spans="1:4" ht="12">
      <c r="A1607" s="170"/>
      <c r="B1607" s="264"/>
      <c r="C1607" s="178"/>
      <c r="D1607" s="234"/>
    </row>
    <row r="1608" spans="1:4" ht="12">
      <c r="A1608" s="170" t="s">
        <v>1420</v>
      </c>
      <c r="B1608" s="264" t="s">
        <v>869</v>
      </c>
      <c r="C1608" s="178"/>
      <c r="D1608" s="234"/>
    </row>
    <row r="1609" spans="1:6" ht="12">
      <c r="A1609" s="170"/>
      <c r="B1609" s="264" t="s">
        <v>870</v>
      </c>
      <c r="C1609" s="277" t="s">
        <v>622</v>
      </c>
      <c r="D1609" s="212">
        <v>1</v>
      </c>
      <c r="F1609" s="362">
        <f>D1609*E1609</f>
        <v>0</v>
      </c>
    </row>
    <row r="1610" spans="1:4" ht="12">
      <c r="A1610" s="170"/>
      <c r="B1610" s="264"/>
      <c r="C1610" s="178"/>
      <c r="D1610" s="234"/>
    </row>
    <row r="1611" spans="1:4" ht="12">
      <c r="A1611" s="170" t="s">
        <v>913</v>
      </c>
      <c r="B1611" s="264" t="s">
        <v>871</v>
      </c>
      <c r="C1611" s="178"/>
      <c r="D1611" s="234"/>
    </row>
    <row r="1612" spans="1:6" ht="12">
      <c r="A1612" s="170"/>
      <c r="B1612" s="264" t="s">
        <v>872</v>
      </c>
      <c r="C1612" s="277" t="s">
        <v>622</v>
      </c>
      <c r="D1612" s="212">
        <v>4</v>
      </c>
      <c r="F1612" s="362">
        <f>D1612*E1612</f>
        <v>0</v>
      </c>
    </row>
    <row r="1613" spans="1:4" ht="12">
      <c r="A1613" s="170"/>
      <c r="B1613" s="264"/>
      <c r="C1613" s="178"/>
      <c r="D1613" s="234"/>
    </row>
    <row r="1614" spans="1:4" ht="12">
      <c r="A1614" s="170" t="s">
        <v>914</v>
      </c>
      <c r="B1614" s="264" t="s">
        <v>2024</v>
      </c>
      <c r="C1614" s="178"/>
      <c r="D1614" s="234"/>
    </row>
    <row r="1615" spans="1:6" ht="12">
      <c r="A1615" s="170" t="s">
        <v>685</v>
      </c>
      <c r="B1615" s="264" t="s">
        <v>408</v>
      </c>
      <c r="C1615" s="277" t="s">
        <v>622</v>
      </c>
      <c r="D1615" s="212">
        <v>4</v>
      </c>
      <c r="F1615" s="362">
        <f>D1615*E1615</f>
        <v>0</v>
      </c>
    </row>
    <row r="1616" spans="1:6" ht="12">
      <c r="A1616" s="170" t="s">
        <v>685</v>
      </c>
      <c r="B1616" s="264" t="s">
        <v>409</v>
      </c>
      <c r="C1616" s="277" t="s">
        <v>622</v>
      </c>
      <c r="D1616" s="212">
        <v>2</v>
      </c>
      <c r="F1616" s="362">
        <f>D1616*E1616</f>
        <v>0</v>
      </c>
    </row>
    <row r="1617" spans="1:6" ht="12">
      <c r="A1617" s="215"/>
      <c r="B1617" s="216"/>
      <c r="C1617" s="217"/>
      <c r="D1617" s="218"/>
      <c r="E1617" s="422"/>
      <c r="F1617" s="423"/>
    </row>
    <row r="1618" spans="1:4" ht="12">
      <c r="A1618" s="170"/>
      <c r="B1618" s="177"/>
      <c r="C1618" s="178"/>
      <c r="D1618" s="204"/>
    </row>
    <row r="1619" spans="1:10" s="397" customFormat="1" ht="11.25">
      <c r="A1619" s="353" t="s">
        <v>1428</v>
      </c>
      <c r="B1619" s="354" t="s">
        <v>1431</v>
      </c>
      <c r="C1619" s="191"/>
      <c r="D1619" s="192"/>
      <c r="E1619" s="390"/>
      <c r="F1619" s="391">
        <f>SUM(F1605:F1617)</f>
        <v>0</v>
      </c>
      <c r="G1619" s="395"/>
      <c r="H1619" s="396"/>
      <c r="I1619" s="395"/>
      <c r="J1619" s="395"/>
    </row>
    <row r="1620" spans="1:4" ht="12">
      <c r="A1620" s="232"/>
      <c r="B1620" s="274"/>
      <c r="C1620" s="178"/>
      <c r="D1620" s="204"/>
    </row>
    <row r="1621" spans="1:6" ht="12">
      <c r="A1621" s="328"/>
      <c r="B1621" s="177"/>
      <c r="C1621" s="174"/>
      <c r="D1621" s="175"/>
      <c r="E1621" s="372"/>
      <c r="F1621" s="368"/>
    </row>
    <row r="1622" spans="1:4" ht="12">
      <c r="A1622" s="232"/>
      <c r="B1622" s="177"/>
      <c r="C1622" s="178"/>
      <c r="D1622" s="204"/>
    </row>
    <row r="1623" spans="1:6" ht="12">
      <c r="A1623" s="328"/>
      <c r="B1623" s="317" t="s">
        <v>570</v>
      </c>
      <c r="C1623" s="174"/>
      <c r="D1623" s="175"/>
      <c r="E1623" s="372"/>
      <c r="F1623" s="368"/>
    </row>
    <row r="1624" spans="1:4" ht="12">
      <c r="A1624" s="232"/>
      <c r="B1624" s="317" t="s">
        <v>560</v>
      </c>
      <c r="C1624" s="178"/>
      <c r="D1624" s="204"/>
    </row>
    <row r="1625" spans="1:6" ht="12">
      <c r="A1625" s="328"/>
      <c r="B1625" s="317" t="s">
        <v>606</v>
      </c>
      <c r="C1625" s="174"/>
      <c r="D1625" s="175"/>
      <c r="E1625" s="372"/>
      <c r="F1625" s="368"/>
    </row>
    <row r="1626" spans="1:4" ht="12">
      <c r="A1626" s="232"/>
      <c r="B1626" s="274"/>
      <c r="C1626" s="178"/>
      <c r="D1626" s="204"/>
    </row>
    <row r="1627" spans="1:6" ht="12">
      <c r="A1627" s="328"/>
      <c r="B1627" s="317"/>
      <c r="C1627" s="174"/>
      <c r="D1627" s="175"/>
      <c r="E1627" s="372"/>
      <c r="F1627" s="368"/>
    </row>
    <row r="1628" spans="1:10" s="504" customFormat="1" ht="12.75">
      <c r="A1628" s="243" t="s">
        <v>1430</v>
      </c>
      <c r="B1628" s="318" t="s">
        <v>1432</v>
      </c>
      <c r="C1628" s="319"/>
      <c r="D1628" s="320"/>
      <c r="E1628" s="500"/>
      <c r="F1628" s="501"/>
      <c r="G1628" s="502"/>
      <c r="H1628" s="503"/>
      <c r="I1628" s="502"/>
      <c r="J1628" s="502"/>
    </row>
    <row r="1629" spans="1:4" ht="12">
      <c r="A1629" s="170"/>
      <c r="B1629" s="264"/>
      <c r="C1629" s="178"/>
      <c r="D1629" s="204"/>
    </row>
    <row r="1630" spans="1:6" ht="12">
      <c r="A1630" s="232" t="s">
        <v>1408</v>
      </c>
      <c r="B1630" s="274" t="s">
        <v>1095</v>
      </c>
      <c r="C1630" s="303" t="s">
        <v>566</v>
      </c>
      <c r="D1630" s="178">
        <v>1</v>
      </c>
      <c r="E1630" s="114"/>
      <c r="F1630" s="362">
        <f>D1630*E1630</f>
        <v>0</v>
      </c>
    </row>
    <row r="1631" spans="1:5" ht="12">
      <c r="A1631" s="232"/>
      <c r="B1631" s="274"/>
      <c r="C1631" s="178"/>
      <c r="D1631" s="179"/>
      <c r="E1631" s="114"/>
    </row>
    <row r="1632" spans="1:6" ht="12">
      <c r="A1632" s="232" t="s">
        <v>1409</v>
      </c>
      <c r="B1632" s="274" t="s">
        <v>1151</v>
      </c>
      <c r="C1632" s="303" t="s">
        <v>1149</v>
      </c>
      <c r="D1632" s="212">
        <v>700</v>
      </c>
      <c r="E1632" s="114"/>
      <c r="F1632" s="362">
        <f>D1632*E1632</f>
        <v>0</v>
      </c>
    </row>
    <row r="1633" spans="1:5" ht="12">
      <c r="A1633" s="232"/>
      <c r="B1633" s="274"/>
      <c r="C1633" s="178"/>
      <c r="D1633" s="179"/>
      <c r="E1633" s="114"/>
    </row>
    <row r="1634" spans="1:6" ht="19.5">
      <c r="A1634" s="232" t="s">
        <v>1410</v>
      </c>
      <c r="B1634" s="274" t="s">
        <v>2888</v>
      </c>
      <c r="C1634" s="277" t="s">
        <v>566</v>
      </c>
      <c r="D1634" s="178">
        <v>1</v>
      </c>
      <c r="F1634" s="362">
        <f>D1634*E1634</f>
        <v>0</v>
      </c>
    </row>
    <row r="1635" spans="1:6" ht="12">
      <c r="A1635" s="355"/>
      <c r="B1635" s="356"/>
      <c r="C1635" s="217"/>
      <c r="D1635" s="218"/>
      <c r="E1635" s="422"/>
      <c r="F1635" s="423"/>
    </row>
    <row r="1636" spans="1:4" ht="12">
      <c r="A1636" s="170"/>
      <c r="B1636" s="177"/>
      <c r="C1636" s="178"/>
      <c r="D1636" s="204"/>
    </row>
    <row r="1637" spans="1:10" s="520" customFormat="1" ht="11.25">
      <c r="A1637" s="185" t="s">
        <v>1430</v>
      </c>
      <c r="B1637" s="186" t="s">
        <v>853</v>
      </c>
      <c r="C1637" s="357"/>
      <c r="D1637" s="358"/>
      <c r="E1637" s="458"/>
      <c r="F1637" s="391">
        <f>SUM(F1630:F1635)</f>
        <v>0</v>
      </c>
      <c r="G1637" s="519"/>
      <c r="H1637" s="396"/>
      <c r="I1637" s="519"/>
      <c r="J1637" s="519"/>
    </row>
    <row r="1638" spans="1:4" ht="12">
      <c r="A1638" s="170"/>
      <c r="B1638" s="264"/>
      <c r="C1638" s="178"/>
      <c r="D1638" s="204"/>
    </row>
    <row r="1639" spans="1:4" ht="12">
      <c r="A1639" s="170"/>
      <c r="B1639" s="264"/>
      <c r="C1639" s="178"/>
      <c r="D1639" s="204"/>
    </row>
    <row r="1640" spans="1:4" ht="12">
      <c r="A1640" s="170"/>
      <c r="B1640" s="264"/>
      <c r="C1640" s="178"/>
      <c r="D1640" s="204"/>
    </row>
    <row r="1641" spans="1:4" ht="12">
      <c r="A1641" s="170"/>
      <c r="B1641" s="283" t="s">
        <v>586</v>
      </c>
      <c r="C1641" s="178"/>
      <c r="D1641" s="204"/>
    </row>
    <row r="1642" spans="1:4" ht="12">
      <c r="A1642" s="170"/>
      <c r="B1642" s="264"/>
      <c r="C1642" s="178"/>
      <c r="D1642" s="204"/>
    </row>
    <row r="1643" spans="1:4" ht="12">
      <c r="A1643" s="170"/>
      <c r="B1643" s="283" t="s">
        <v>587</v>
      </c>
      <c r="C1643" s="178"/>
      <c r="D1643" s="204"/>
    </row>
    <row r="1644" spans="1:4" ht="12">
      <c r="A1644" s="170"/>
      <c r="B1644" s="283" t="s">
        <v>1304</v>
      </c>
      <c r="C1644" s="178"/>
      <c r="D1644" s="204"/>
    </row>
    <row r="1645" spans="1:4" ht="12">
      <c r="A1645" s="170"/>
      <c r="B1645" s="283" t="s">
        <v>889</v>
      </c>
      <c r="C1645" s="178"/>
      <c r="D1645" s="204"/>
    </row>
    <row r="1646" spans="1:4" ht="12">
      <c r="A1646" s="170"/>
      <c r="B1646" s="264"/>
      <c r="C1646" s="178"/>
      <c r="D1646" s="204"/>
    </row>
    <row r="1647" spans="1:4" ht="12">
      <c r="A1647" s="170"/>
      <c r="B1647" s="283" t="s">
        <v>890</v>
      </c>
      <c r="C1647" s="178"/>
      <c r="D1647" s="204"/>
    </row>
    <row r="1648" spans="1:4" ht="12">
      <c r="A1648" s="170"/>
      <c r="B1648" s="283" t="s">
        <v>891</v>
      </c>
      <c r="C1648" s="178"/>
      <c r="D1648" s="204"/>
    </row>
    <row r="1649" spans="1:4" ht="12">
      <c r="A1649" s="170"/>
      <c r="B1649" s="264"/>
      <c r="C1649" s="178"/>
      <c r="D1649" s="204"/>
    </row>
    <row r="1650" spans="1:6" ht="12">
      <c r="A1650" s="127"/>
      <c r="B1650" s="263" t="s">
        <v>1097</v>
      </c>
      <c r="C1650" s="174"/>
      <c r="D1650" s="175"/>
      <c r="E1650" s="372"/>
      <c r="F1650" s="368"/>
    </row>
    <row r="1651" spans="1:6" ht="12">
      <c r="A1651" s="127"/>
      <c r="B1651" s="263" t="s">
        <v>1096</v>
      </c>
      <c r="C1651" s="174"/>
      <c r="D1651" s="175"/>
      <c r="E1651" s="372"/>
      <c r="F1651" s="368"/>
    </row>
    <row r="1652" spans="1:4" ht="12">
      <c r="A1652" s="170"/>
      <c r="B1652" s="264"/>
      <c r="C1652" s="178"/>
      <c r="D1652" s="204"/>
    </row>
    <row r="1653" spans="1:6" ht="12">
      <c r="A1653" s="127"/>
      <c r="B1653" s="263" t="s">
        <v>1098</v>
      </c>
      <c r="C1653" s="174"/>
      <c r="D1653" s="175"/>
      <c r="E1653" s="372"/>
      <c r="F1653" s="368"/>
    </row>
    <row r="1654" spans="1:6" ht="12">
      <c r="A1654" s="127"/>
      <c r="B1654" s="263" t="s">
        <v>1096</v>
      </c>
      <c r="C1654" s="174"/>
      <c r="D1654" s="175"/>
      <c r="E1654" s="372"/>
      <c r="F1654" s="368"/>
    </row>
    <row r="1655" spans="1:4" ht="12">
      <c r="A1655" s="170"/>
      <c r="B1655" s="264"/>
      <c r="C1655" s="178"/>
      <c r="D1655" s="204"/>
    </row>
    <row r="1656" spans="1:6" ht="12">
      <c r="A1656" s="127"/>
      <c r="B1656" s="263" t="s">
        <v>917</v>
      </c>
      <c r="C1656" s="174"/>
      <c r="D1656" s="175"/>
      <c r="E1656" s="372"/>
      <c r="F1656" s="368"/>
    </row>
    <row r="1657" spans="1:6" ht="12">
      <c r="A1657" s="127"/>
      <c r="B1657" s="263" t="s">
        <v>1096</v>
      </c>
      <c r="C1657" s="174"/>
      <c r="D1657" s="175"/>
      <c r="E1657" s="372"/>
      <c r="F1657" s="368"/>
    </row>
    <row r="1658" spans="1:4" ht="12">
      <c r="A1658" s="170"/>
      <c r="B1658" s="264"/>
      <c r="C1658" s="178"/>
      <c r="D1658" s="204"/>
    </row>
    <row r="1659" spans="1:4" ht="12">
      <c r="A1659" s="170"/>
      <c r="B1659" s="264"/>
      <c r="C1659" s="178"/>
      <c r="D1659" s="204"/>
    </row>
    <row r="1660" spans="1:6" ht="12">
      <c r="A1660" s="127" t="s">
        <v>699</v>
      </c>
      <c r="B1660" s="173" t="s">
        <v>459</v>
      </c>
      <c r="C1660" s="174"/>
      <c r="D1660" s="175"/>
      <c r="E1660" s="372"/>
      <c r="F1660" s="368"/>
    </row>
    <row r="1661" spans="1:4" ht="12">
      <c r="A1661" s="170"/>
      <c r="B1661" s="177"/>
      <c r="C1661" s="178"/>
      <c r="D1661" s="204"/>
    </row>
    <row r="1662" spans="1:6" ht="12">
      <c r="A1662" s="170" t="s">
        <v>54</v>
      </c>
      <c r="B1662" s="177" t="s">
        <v>559</v>
      </c>
      <c r="C1662" s="264" t="s">
        <v>209</v>
      </c>
      <c r="D1662" s="212">
        <v>0</v>
      </c>
      <c r="F1662" s="362">
        <f>D1662*E1662</f>
        <v>0</v>
      </c>
    </row>
    <row r="1663" spans="1:6" ht="12">
      <c r="A1663" s="215"/>
      <c r="B1663" s="216"/>
      <c r="C1663" s="217"/>
      <c r="D1663" s="218"/>
      <c r="E1663" s="421"/>
      <c r="F1663" s="423"/>
    </row>
    <row r="1664" spans="1:6" ht="12">
      <c r="A1664" s="170"/>
      <c r="B1664" s="222"/>
      <c r="C1664" s="222"/>
      <c r="D1664" s="222"/>
      <c r="E1664" s="366"/>
      <c r="F1664" s="447"/>
    </row>
    <row r="1665" spans="1:10" s="397" customFormat="1" ht="11.25">
      <c r="A1665" s="185" t="s">
        <v>699</v>
      </c>
      <c r="B1665" s="186" t="s">
        <v>459</v>
      </c>
      <c r="C1665" s="191"/>
      <c r="D1665" s="192"/>
      <c r="E1665" s="390"/>
      <c r="F1665" s="391">
        <f>SUM(F1662:F1664)</f>
        <v>0</v>
      </c>
      <c r="G1665" s="395"/>
      <c r="H1665" s="396"/>
      <c r="I1665" s="395"/>
      <c r="J1665" s="395"/>
    </row>
  </sheetData>
  <sheetProtection password="C71F" sheet="1"/>
  <mergeCells count="13">
    <mergeCell ref="B1532:D1532"/>
    <mergeCell ref="B1534:D1534"/>
    <mergeCell ref="B1535:D1535"/>
    <mergeCell ref="B1538:D1538"/>
    <mergeCell ref="B1117:D1117"/>
    <mergeCell ref="B1118:D1118"/>
    <mergeCell ref="B1119:D1119"/>
    <mergeCell ref="B1120:D1120"/>
    <mergeCell ref="B1536:D1536"/>
    <mergeCell ref="B1537:D1537"/>
    <mergeCell ref="B1529:D1529"/>
    <mergeCell ref="B1530:D1530"/>
    <mergeCell ref="B1531:D1531"/>
  </mergeCells>
  <printOptions/>
  <pageMargins left="0.984251968503937" right="0.12" top="0.8" bottom="0.78" header="0.41" footer="0.4"/>
  <pageSetup horizontalDpi="360" verticalDpi="360" orientation="portrait" paperSize="9" scale="89" r:id="rId2"/>
  <headerFooter alignWithMargins="0">
    <oddFooter>&amp;LOsnovna šola Janko Padežnik&amp;Cstran: &amp;P</oddFooter>
  </headerFooter>
  <rowBreaks count="38" manualBreakCount="38">
    <brk id="46" max="5" man="1"/>
    <brk id="92" max="5" man="1"/>
    <brk id="142" max="5" man="1"/>
    <brk id="188" max="5" man="1"/>
    <brk id="229" max="5" man="1"/>
    <brk id="246" max="5" man="1"/>
    <brk id="293" max="5" man="1"/>
    <brk id="312" max="5" man="1"/>
    <brk id="368" max="5" man="1"/>
    <brk id="422" max="5" man="1"/>
    <brk id="528" max="5" man="1"/>
    <brk id="556" max="5" man="1"/>
    <brk id="578" max="5" man="1"/>
    <brk id="640" max="5" man="1"/>
    <brk id="696" max="5" man="1"/>
    <brk id="714" max="5" man="1"/>
    <brk id="725" max="5" man="1"/>
    <brk id="744" max="5" man="1"/>
    <brk id="792" max="5" man="1"/>
    <brk id="850" max="5" man="1"/>
    <brk id="908" max="5" man="1"/>
    <brk id="957" max="5" man="1"/>
    <brk id="1013" max="5" man="1"/>
    <brk id="1065" max="5" man="1"/>
    <brk id="1121" max="5" man="1"/>
    <brk id="1167" max="5" man="1"/>
    <brk id="1200" max="5" man="1"/>
    <brk id="1221" max="5" man="1"/>
    <brk id="1271" max="5" man="1"/>
    <brk id="1315" max="5" man="1"/>
    <brk id="1361" max="5" man="1"/>
    <brk id="1384" max="5" man="1"/>
    <brk id="1441" max="5" man="1"/>
    <brk id="1481" max="5" man="1"/>
    <brk id="1514" max="5" man="1"/>
    <brk id="1549" max="5" man="1"/>
    <brk id="1573" max="5" man="1"/>
    <brk id="1627" max="5" man="1"/>
  </rowBreaks>
  <colBreaks count="1" manualBreakCount="1">
    <brk id="6" max="1706" man="1"/>
  </colBreaks>
  <drawing r:id="rId1"/>
</worksheet>
</file>

<file path=xl/worksheets/sheet3.xml><?xml version="1.0" encoding="utf-8"?>
<worksheet xmlns="http://schemas.openxmlformats.org/spreadsheetml/2006/main" xmlns:r="http://schemas.openxmlformats.org/officeDocument/2006/relationships">
  <dimension ref="A1:F333"/>
  <sheetViews>
    <sheetView view="pageBreakPreview" zoomScaleSheetLayoutView="100" zoomScalePageLayoutView="0" workbookViewId="0" topLeftCell="A1">
      <selection activeCell="E14" sqref="E14"/>
    </sheetView>
  </sheetViews>
  <sheetFormatPr defaultColWidth="10.421875" defaultRowHeight="12.75"/>
  <cols>
    <col min="1" max="1" width="5.8515625" style="596" customWidth="1"/>
    <col min="2" max="2" width="53.8515625" style="597" customWidth="1"/>
    <col min="3" max="3" width="6.8515625" style="598" customWidth="1"/>
    <col min="4" max="4" width="7.28125" style="599" customWidth="1"/>
    <col min="5" max="5" width="12.28125" style="600" customWidth="1"/>
    <col min="6" max="6" width="15.140625" style="601" bestFit="1" customWidth="1"/>
    <col min="7" max="7" width="2.00390625" style="579" customWidth="1"/>
    <col min="8" max="16384" width="10.421875" style="579" customWidth="1"/>
  </cols>
  <sheetData>
    <row r="1" spans="1:6" s="522" customFormat="1" ht="12">
      <c r="A1" s="606" t="s">
        <v>1447</v>
      </c>
      <c r="B1" s="607"/>
      <c r="C1" s="608"/>
      <c r="D1" s="608"/>
      <c r="E1" s="434"/>
      <c r="F1" s="521"/>
    </row>
    <row r="2" spans="1:6" s="522" customFormat="1" ht="12">
      <c r="A2" s="609" t="s">
        <v>1448</v>
      </c>
      <c r="B2" s="607"/>
      <c r="C2" s="610"/>
      <c r="D2" s="610"/>
      <c r="E2" s="523"/>
      <c r="F2" s="521"/>
    </row>
    <row r="3" spans="1:6" s="522" customFormat="1" ht="11.25">
      <c r="A3" s="609" t="s">
        <v>1449</v>
      </c>
      <c r="B3" s="607"/>
      <c r="C3" s="610"/>
      <c r="D3" s="610"/>
      <c r="E3" s="524"/>
      <c r="F3" s="521"/>
    </row>
    <row r="4" spans="1:6" s="522" customFormat="1" ht="11.25">
      <c r="A4" s="611" t="s">
        <v>1450</v>
      </c>
      <c r="B4" s="612"/>
      <c r="C4" s="613"/>
      <c r="D4" s="613"/>
      <c r="E4" s="525"/>
      <c r="F4" s="526"/>
    </row>
    <row r="5" spans="1:6" s="522" customFormat="1" ht="11.25">
      <c r="A5" s="614"/>
      <c r="B5" s="615"/>
      <c r="C5" s="616"/>
      <c r="D5" s="617"/>
      <c r="E5" s="524"/>
      <c r="F5" s="521"/>
    </row>
    <row r="6" spans="1:6" s="527" customFormat="1" ht="11.25">
      <c r="A6" s="618" t="s">
        <v>1451</v>
      </c>
      <c r="B6" s="619" t="s">
        <v>1452</v>
      </c>
      <c r="C6" s="620" t="s">
        <v>1453</v>
      </c>
      <c r="D6" s="621" t="s">
        <v>1454</v>
      </c>
      <c r="E6" s="1" t="s">
        <v>1455</v>
      </c>
      <c r="F6" s="2" t="s">
        <v>566</v>
      </c>
    </row>
    <row r="7" spans="1:6" s="528" customFormat="1" ht="13.5">
      <c r="A7" s="622"/>
      <c r="B7" s="623"/>
      <c r="C7" s="624"/>
      <c r="D7" s="625"/>
      <c r="E7" s="3"/>
      <c r="F7" s="4"/>
    </row>
    <row r="8" spans="1:6" s="529" customFormat="1" ht="15">
      <c r="A8" s="626" t="s">
        <v>2546</v>
      </c>
      <c r="B8" s="627" t="s">
        <v>2549</v>
      </c>
      <c r="C8" s="628"/>
      <c r="D8" s="628"/>
      <c r="E8" s="530"/>
      <c r="F8" s="531"/>
    </row>
    <row r="9" spans="1:6" s="534" customFormat="1" ht="13.5">
      <c r="A9" s="629"/>
      <c r="B9" s="630"/>
      <c r="C9" s="631"/>
      <c r="D9" s="632"/>
      <c r="E9" s="532"/>
      <c r="F9" s="533"/>
    </row>
    <row r="10" spans="1:6" s="535" customFormat="1" ht="16.5">
      <c r="A10" s="633" t="s">
        <v>1457</v>
      </c>
      <c r="B10" s="634"/>
      <c r="C10" s="635"/>
      <c r="D10" s="636"/>
      <c r="E10" s="536"/>
      <c r="F10" s="537"/>
    </row>
    <row r="11" spans="1:6" s="535" customFormat="1" ht="16.5">
      <c r="A11" s="637"/>
      <c r="B11" s="634"/>
      <c r="C11" s="635"/>
      <c r="D11" s="636"/>
      <c r="E11" s="536"/>
      <c r="F11" s="537"/>
    </row>
    <row r="12" spans="1:6" s="540" customFormat="1" ht="13.5">
      <c r="A12" s="638" t="s">
        <v>1458</v>
      </c>
      <c r="B12" s="639"/>
      <c r="C12" s="640"/>
      <c r="D12" s="641"/>
      <c r="E12" s="538"/>
      <c r="F12" s="539"/>
    </row>
    <row r="13" spans="1:6" s="535" customFormat="1" ht="16.5">
      <c r="A13" s="637"/>
      <c r="B13" s="634"/>
      <c r="C13" s="635"/>
      <c r="D13" s="636"/>
      <c r="E13" s="536"/>
      <c r="F13" s="537"/>
    </row>
    <row r="14" spans="1:6" s="543" customFormat="1" ht="75">
      <c r="A14" s="642" t="s">
        <v>1408</v>
      </c>
      <c r="B14" s="643" t="s">
        <v>1459</v>
      </c>
      <c r="C14" s="644" t="s">
        <v>1122</v>
      </c>
      <c r="D14" s="645">
        <v>6</v>
      </c>
      <c r="E14" s="541"/>
      <c r="F14" s="542">
        <f>D14*E14</f>
        <v>0</v>
      </c>
    </row>
    <row r="15" spans="1:6" s="544" customFormat="1" ht="12">
      <c r="A15" s="646"/>
      <c r="B15" s="647"/>
      <c r="C15" s="648"/>
      <c r="D15" s="649"/>
      <c r="E15" s="545"/>
      <c r="F15" s="546"/>
    </row>
    <row r="16" spans="1:6" s="544" customFormat="1" ht="37.5">
      <c r="A16" s="642" t="s">
        <v>1409</v>
      </c>
      <c r="B16" s="643" t="s">
        <v>1460</v>
      </c>
      <c r="C16" s="648"/>
      <c r="D16" s="649"/>
      <c r="E16" s="545"/>
      <c r="F16" s="546"/>
    </row>
    <row r="17" spans="1:6" s="544" customFormat="1" ht="12">
      <c r="A17" s="646"/>
      <c r="B17" s="650" t="s">
        <v>1461</v>
      </c>
      <c r="C17" s="648"/>
      <c r="D17" s="649"/>
      <c r="E17" s="545"/>
      <c r="F17" s="546"/>
    </row>
    <row r="18" spans="1:6" s="544" customFormat="1" ht="12">
      <c r="A18" s="646"/>
      <c r="B18" s="650" t="s">
        <v>1462</v>
      </c>
      <c r="C18" s="648"/>
      <c r="D18" s="649"/>
      <c r="E18" s="545"/>
      <c r="F18" s="546"/>
    </row>
    <row r="19" spans="1:6" s="544" customFormat="1" ht="12">
      <c r="A19" s="646"/>
      <c r="B19" s="650" t="s">
        <v>1463</v>
      </c>
      <c r="C19" s="648"/>
      <c r="D19" s="649"/>
      <c r="E19" s="545"/>
      <c r="F19" s="546"/>
    </row>
    <row r="20" spans="1:6" s="544" customFormat="1" ht="12">
      <c r="A20" s="646"/>
      <c r="B20" s="650" t="s">
        <v>1464</v>
      </c>
      <c r="C20" s="648"/>
      <c r="D20" s="649"/>
      <c r="E20" s="545"/>
      <c r="F20" s="546"/>
    </row>
    <row r="21" spans="1:6" s="544" customFormat="1" ht="12">
      <c r="A21" s="651"/>
      <c r="B21" s="652" t="s">
        <v>1048</v>
      </c>
      <c r="C21" s="653" t="s">
        <v>1122</v>
      </c>
      <c r="D21" s="654">
        <v>50</v>
      </c>
      <c r="E21" s="547"/>
      <c r="F21" s="548">
        <f>D21*E21</f>
        <v>0</v>
      </c>
    </row>
    <row r="22" spans="1:6" s="535" customFormat="1" ht="13.5">
      <c r="A22" s="637"/>
      <c r="B22" s="655" t="s">
        <v>2889</v>
      </c>
      <c r="C22" s="635"/>
      <c r="D22" s="636"/>
      <c r="E22" s="549"/>
      <c r="F22" s="539">
        <f>SUM(F14:F21)</f>
        <v>0</v>
      </c>
    </row>
    <row r="23" spans="1:6" s="544" customFormat="1" ht="12">
      <c r="A23" s="646"/>
      <c r="B23" s="647"/>
      <c r="C23" s="648"/>
      <c r="D23" s="649"/>
      <c r="E23" s="545"/>
      <c r="F23" s="542"/>
    </row>
    <row r="24" spans="1:6" s="544" customFormat="1" ht="12">
      <c r="A24" s="646"/>
      <c r="B24" s="647"/>
      <c r="C24" s="648"/>
      <c r="D24" s="649"/>
      <c r="E24" s="545"/>
      <c r="F24" s="542"/>
    </row>
    <row r="25" spans="1:6" s="540" customFormat="1" ht="13.5">
      <c r="A25" s="638" t="s">
        <v>1465</v>
      </c>
      <c r="B25" s="639"/>
      <c r="C25" s="640"/>
      <c r="D25" s="641"/>
      <c r="E25" s="538"/>
      <c r="F25" s="539"/>
    </row>
    <row r="26" spans="1:6" s="552" customFormat="1" ht="12">
      <c r="A26" s="656"/>
      <c r="B26" s="657"/>
      <c r="C26" s="658"/>
      <c r="D26" s="659"/>
      <c r="E26" s="550"/>
      <c r="F26" s="551"/>
    </row>
    <row r="27" spans="1:6" s="540" customFormat="1" ht="13.5">
      <c r="A27" s="660" t="s">
        <v>1466</v>
      </c>
      <c r="B27" s="661"/>
      <c r="C27" s="662"/>
      <c r="D27" s="663"/>
      <c r="E27" s="553"/>
      <c r="F27" s="554"/>
    </row>
    <row r="28" spans="1:6" s="552" customFormat="1" ht="12">
      <c r="A28" s="664"/>
      <c r="B28" s="657"/>
      <c r="C28" s="658"/>
      <c r="D28" s="659"/>
      <c r="E28" s="550"/>
      <c r="F28" s="551"/>
    </row>
    <row r="29" spans="1:6" s="552" customFormat="1" ht="75">
      <c r="A29" s="656" t="s">
        <v>1408</v>
      </c>
      <c r="B29" s="657" t="s">
        <v>1467</v>
      </c>
      <c r="C29" s="658"/>
      <c r="D29" s="659"/>
      <c r="E29" s="550"/>
      <c r="F29" s="551"/>
    </row>
    <row r="30" spans="1:6" s="544" customFormat="1" ht="12">
      <c r="A30" s="646"/>
      <c r="B30" s="647"/>
      <c r="C30" s="648" t="s">
        <v>1131</v>
      </c>
      <c r="D30" s="649">
        <v>1</v>
      </c>
      <c r="E30" s="550"/>
      <c r="F30" s="555">
        <f>D30*E30</f>
        <v>0</v>
      </c>
    </row>
    <row r="31" spans="1:6" s="552" customFormat="1" ht="12">
      <c r="A31" s="656"/>
      <c r="B31" s="657"/>
      <c r="C31" s="658"/>
      <c r="D31" s="659"/>
      <c r="E31" s="550"/>
      <c r="F31" s="551"/>
    </row>
    <row r="32" spans="1:6" s="552" customFormat="1" ht="75">
      <c r="A32" s="656" t="s">
        <v>1409</v>
      </c>
      <c r="B32" s="657" t="s">
        <v>1468</v>
      </c>
      <c r="C32" s="658"/>
      <c r="D32" s="659"/>
      <c r="E32" s="550"/>
      <c r="F32" s="551"/>
    </row>
    <row r="33" spans="1:6" s="552" customFormat="1" ht="12">
      <c r="A33" s="656"/>
      <c r="B33" s="657" t="s">
        <v>1469</v>
      </c>
      <c r="C33" s="658" t="s">
        <v>1375</v>
      </c>
      <c r="D33" s="659">
        <v>85</v>
      </c>
      <c r="E33" s="550"/>
      <c r="F33" s="551">
        <f>D33*E33</f>
        <v>0</v>
      </c>
    </row>
    <row r="34" spans="1:6" s="552" customFormat="1" ht="12">
      <c r="A34" s="656"/>
      <c r="B34" s="657" t="s">
        <v>1470</v>
      </c>
      <c r="C34" s="658" t="s">
        <v>1375</v>
      </c>
      <c r="D34" s="659">
        <v>55</v>
      </c>
      <c r="E34" s="550"/>
      <c r="F34" s="551">
        <f>D34*E34</f>
        <v>0</v>
      </c>
    </row>
    <row r="35" spans="1:6" s="552" customFormat="1" ht="12">
      <c r="A35" s="656"/>
      <c r="B35" s="657"/>
      <c r="C35" s="658"/>
      <c r="D35" s="659"/>
      <c r="E35" s="550"/>
      <c r="F35" s="551"/>
    </row>
    <row r="36" spans="1:6" s="552" customFormat="1" ht="87">
      <c r="A36" s="656" t="s">
        <v>1410</v>
      </c>
      <c r="B36" s="665" t="s">
        <v>1471</v>
      </c>
      <c r="C36" s="658"/>
      <c r="D36" s="659"/>
      <c r="E36" s="550"/>
      <c r="F36" s="551"/>
    </row>
    <row r="37" spans="1:6" s="552" customFormat="1" ht="12">
      <c r="A37" s="656"/>
      <c r="B37" s="657" t="s">
        <v>858</v>
      </c>
      <c r="C37" s="658" t="s">
        <v>1131</v>
      </c>
      <c r="D37" s="659">
        <v>1</v>
      </c>
      <c r="E37" s="550"/>
      <c r="F37" s="551">
        <f>D37*E37</f>
        <v>0</v>
      </c>
    </row>
    <row r="38" spans="1:6" s="552" customFormat="1" ht="12">
      <c r="A38" s="656"/>
      <c r="B38" s="657"/>
      <c r="C38" s="658"/>
      <c r="D38" s="659"/>
      <c r="E38" s="550"/>
      <c r="F38" s="551"/>
    </row>
    <row r="39" spans="1:6" s="552" customFormat="1" ht="62.25">
      <c r="A39" s="656" t="s">
        <v>1411</v>
      </c>
      <c r="B39" s="657" t="s">
        <v>1472</v>
      </c>
      <c r="C39" s="658"/>
      <c r="D39" s="659"/>
      <c r="E39" s="550"/>
      <c r="F39" s="551"/>
    </row>
    <row r="40" spans="1:6" s="558" customFormat="1" ht="24.75">
      <c r="A40" s="666"/>
      <c r="B40" s="667" t="s">
        <v>1473</v>
      </c>
      <c r="C40" s="668"/>
      <c r="D40" s="669"/>
      <c r="E40" s="556"/>
      <c r="F40" s="557"/>
    </row>
    <row r="41" spans="1:6" s="558" customFormat="1" ht="12">
      <c r="A41" s="666"/>
      <c r="B41" s="665" t="s">
        <v>1474</v>
      </c>
      <c r="C41" s="668" t="s">
        <v>1131</v>
      </c>
      <c r="D41" s="669">
        <v>1</v>
      </c>
      <c r="E41" s="556"/>
      <c r="F41" s="559">
        <f>D41*E41</f>
        <v>0</v>
      </c>
    </row>
    <row r="42" spans="1:6" s="558" customFormat="1" ht="12">
      <c r="A42" s="666"/>
      <c r="B42" s="667" t="s">
        <v>1475</v>
      </c>
      <c r="C42" s="668"/>
      <c r="D42" s="669"/>
      <c r="E42" s="556"/>
      <c r="F42" s="557"/>
    </row>
    <row r="43" spans="1:6" s="558" customFormat="1" ht="12">
      <c r="A43" s="666"/>
      <c r="B43" s="665" t="s">
        <v>1476</v>
      </c>
      <c r="C43" s="668" t="s">
        <v>614</v>
      </c>
      <c r="D43" s="669">
        <v>1</v>
      </c>
      <c r="E43" s="556"/>
      <c r="F43" s="559">
        <f>D43*E43</f>
        <v>0</v>
      </c>
    </row>
    <row r="44" spans="1:6" s="558" customFormat="1" ht="37.5">
      <c r="A44" s="666"/>
      <c r="B44" s="667" t="s">
        <v>1477</v>
      </c>
      <c r="C44" s="668" t="s">
        <v>1131</v>
      </c>
      <c r="D44" s="669">
        <v>1</v>
      </c>
      <c r="E44" s="556"/>
      <c r="F44" s="559">
        <f>D44*E44</f>
        <v>0</v>
      </c>
    </row>
    <row r="45" spans="1:6" s="558" customFormat="1" ht="12">
      <c r="A45" s="666"/>
      <c r="B45" s="667"/>
      <c r="C45" s="668"/>
      <c r="D45" s="669"/>
      <c r="E45" s="556"/>
      <c r="F45" s="559"/>
    </row>
    <row r="46" spans="1:6" s="558" customFormat="1" ht="24.75">
      <c r="A46" s="666" t="s">
        <v>1412</v>
      </c>
      <c r="B46" s="667" t="s">
        <v>1478</v>
      </c>
      <c r="C46" s="668" t="s">
        <v>1131</v>
      </c>
      <c r="D46" s="669">
        <v>1</v>
      </c>
      <c r="E46" s="556"/>
      <c r="F46" s="559">
        <f>D46*E46</f>
        <v>0</v>
      </c>
    </row>
    <row r="47" spans="1:6" s="558" customFormat="1" ht="12">
      <c r="A47" s="666"/>
      <c r="B47" s="667"/>
      <c r="C47" s="668"/>
      <c r="D47" s="669"/>
      <c r="E47" s="556"/>
      <c r="F47" s="559"/>
    </row>
    <row r="48" spans="1:6" s="552" customFormat="1" ht="62.25">
      <c r="A48" s="656" t="s">
        <v>1413</v>
      </c>
      <c r="B48" s="657" t="s">
        <v>1479</v>
      </c>
      <c r="C48" s="668" t="s">
        <v>1131</v>
      </c>
      <c r="D48" s="669">
        <v>3</v>
      </c>
      <c r="E48" s="556"/>
      <c r="F48" s="559">
        <f>D48*E48</f>
        <v>0</v>
      </c>
    </row>
    <row r="49" spans="1:6" s="552" customFormat="1" ht="12">
      <c r="A49" s="656"/>
      <c r="B49" s="657"/>
      <c r="C49" s="658"/>
      <c r="D49" s="659"/>
      <c r="E49" s="550"/>
      <c r="F49" s="551"/>
    </row>
    <row r="50" spans="1:6" s="558" customFormat="1" ht="37.5">
      <c r="A50" s="656" t="s">
        <v>1414</v>
      </c>
      <c r="B50" s="670" t="s">
        <v>1480</v>
      </c>
      <c r="C50" s="671" t="s">
        <v>1375</v>
      </c>
      <c r="D50" s="672">
        <v>140</v>
      </c>
      <c r="E50" s="560"/>
      <c r="F50" s="559">
        <f>D50*E50</f>
        <v>0</v>
      </c>
    </row>
    <row r="51" spans="1:6" s="552" customFormat="1" ht="12">
      <c r="A51" s="656"/>
      <c r="B51" s="657"/>
      <c r="C51" s="658"/>
      <c r="D51" s="659"/>
      <c r="E51" s="550"/>
      <c r="F51" s="551"/>
    </row>
    <row r="52" spans="1:6" s="552" customFormat="1" ht="24.75">
      <c r="A52" s="666" t="s">
        <v>1415</v>
      </c>
      <c r="B52" s="665" t="s">
        <v>1481</v>
      </c>
      <c r="C52" s="673" t="s">
        <v>1375</v>
      </c>
      <c r="D52" s="674">
        <v>140</v>
      </c>
      <c r="E52" s="561"/>
      <c r="F52" s="551">
        <f>D52*E52</f>
        <v>0</v>
      </c>
    </row>
    <row r="53" spans="1:6" s="552" customFormat="1" ht="12">
      <c r="A53" s="666"/>
      <c r="B53" s="665"/>
      <c r="C53" s="673"/>
      <c r="D53" s="674"/>
      <c r="E53" s="561"/>
      <c r="F53" s="551"/>
    </row>
    <row r="54" spans="1:6" s="562" customFormat="1" ht="89.25">
      <c r="A54" s="656" t="s">
        <v>1416</v>
      </c>
      <c r="B54" s="675" t="s">
        <v>1482</v>
      </c>
      <c r="C54" s="7" t="s">
        <v>1483</v>
      </c>
      <c r="D54" s="676">
        <v>10</v>
      </c>
      <c r="E54" s="5"/>
      <c r="F54" s="551">
        <f>D54*E54</f>
        <v>0</v>
      </c>
    </row>
    <row r="55" spans="1:6" s="563" customFormat="1" ht="12">
      <c r="A55" s="642"/>
      <c r="B55" s="64"/>
      <c r="C55" s="7"/>
      <c r="D55" s="676"/>
      <c r="E55" s="6"/>
      <c r="F55" s="542"/>
    </row>
    <row r="56" spans="1:6" s="562" customFormat="1" ht="49.5">
      <c r="A56" s="656" t="s">
        <v>10</v>
      </c>
      <c r="B56" s="65" t="s">
        <v>1484</v>
      </c>
      <c r="C56" s="7"/>
      <c r="D56" s="676"/>
      <c r="E56" s="5"/>
      <c r="F56" s="551"/>
    </row>
    <row r="57" spans="1:6" s="562" customFormat="1" ht="49.5">
      <c r="A57" s="677"/>
      <c r="B57" s="66" t="s">
        <v>1485</v>
      </c>
      <c r="C57" s="8" t="s">
        <v>1375</v>
      </c>
      <c r="D57" s="678">
        <v>140</v>
      </c>
      <c r="E57" s="9"/>
      <c r="F57" s="564">
        <f>D57*E57</f>
        <v>0</v>
      </c>
    </row>
    <row r="58" spans="1:6" s="535" customFormat="1" ht="13.5">
      <c r="A58" s="637"/>
      <c r="B58" s="655" t="s">
        <v>2889</v>
      </c>
      <c r="C58" s="635"/>
      <c r="D58" s="636"/>
      <c r="E58" s="549"/>
      <c r="F58" s="539">
        <f>SUM(F29:F57)</f>
        <v>0</v>
      </c>
    </row>
    <row r="59" spans="1:6" s="552" customFormat="1" ht="12">
      <c r="A59" s="666"/>
      <c r="B59" s="665"/>
      <c r="C59" s="673"/>
      <c r="D59" s="674"/>
      <c r="E59" s="561"/>
      <c r="F59" s="551"/>
    </row>
    <row r="60" spans="1:6" s="552" customFormat="1" ht="12">
      <c r="A60" s="666"/>
      <c r="B60" s="665"/>
      <c r="C60" s="673"/>
      <c r="D60" s="674"/>
      <c r="E60" s="561"/>
      <c r="F60" s="551"/>
    </row>
    <row r="61" spans="1:6" s="540" customFormat="1" ht="13.5">
      <c r="A61" s="660" t="s">
        <v>1486</v>
      </c>
      <c r="B61" s="661"/>
      <c r="C61" s="662"/>
      <c r="D61" s="663"/>
      <c r="E61" s="553"/>
      <c r="F61" s="554"/>
    </row>
    <row r="62" spans="1:6" s="552" customFormat="1" ht="12">
      <c r="A62" s="679"/>
      <c r="B62" s="665"/>
      <c r="C62" s="673"/>
      <c r="D62" s="674"/>
      <c r="E62" s="561"/>
      <c r="F62" s="551"/>
    </row>
    <row r="63" spans="1:6" s="552" customFormat="1" ht="75">
      <c r="A63" s="656" t="s">
        <v>1408</v>
      </c>
      <c r="B63" s="657" t="s">
        <v>1468</v>
      </c>
      <c r="C63" s="658"/>
      <c r="D63" s="659"/>
      <c r="E63" s="550"/>
      <c r="F63" s="551"/>
    </row>
    <row r="64" spans="1:6" s="552" customFormat="1" ht="12">
      <c r="A64" s="656"/>
      <c r="B64" s="657" t="s">
        <v>1487</v>
      </c>
      <c r="C64" s="658" t="s">
        <v>1375</v>
      </c>
      <c r="D64" s="659">
        <v>20</v>
      </c>
      <c r="E64" s="550"/>
      <c r="F64" s="551">
        <f>D64*E64</f>
        <v>0</v>
      </c>
    </row>
    <row r="65" spans="1:6" s="552" customFormat="1" ht="12">
      <c r="A65" s="656"/>
      <c r="B65" s="657" t="s">
        <v>1488</v>
      </c>
      <c r="C65" s="658" t="s">
        <v>1375</v>
      </c>
      <c r="D65" s="659">
        <v>30</v>
      </c>
      <c r="E65" s="550"/>
      <c r="F65" s="551">
        <f>D65*E65</f>
        <v>0</v>
      </c>
    </row>
    <row r="66" spans="1:6" s="552" customFormat="1" ht="12">
      <c r="A66" s="656"/>
      <c r="B66" s="657"/>
      <c r="C66" s="658"/>
      <c r="D66" s="659"/>
      <c r="E66" s="550"/>
      <c r="F66" s="551"/>
    </row>
    <row r="67" spans="1:6" s="552" customFormat="1" ht="37.5">
      <c r="A67" s="656" t="s">
        <v>1409</v>
      </c>
      <c r="B67" s="665" t="s">
        <v>1489</v>
      </c>
      <c r="C67" s="658"/>
      <c r="D67" s="659"/>
      <c r="E67" s="550"/>
      <c r="F67" s="551"/>
    </row>
    <row r="68" spans="1:6" s="552" customFormat="1" ht="12">
      <c r="A68" s="656"/>
      <c r="B68" s="657" t="s">
        <v>1490</v>
      </c>
      <c r="C68" s="658" t="s">
        <v>614</v>
      </c>
      <c r="D68" s="659">
        <v>2</v>
      </c>
      <c r="E68" s="550"/>
      <c r="F68" s="551">
        <f>D68*E68</f>
        <v>0</v>
      </c>
    </row>
    <row r="69" spans="1:6" s="552" customFormat="1" ht="12">
      <c r="A69" s="656"/>
      <c r="B69" s="657" t="s">
        <v>1491</v>
      </c>
      <c r="C69" s="658" t="s">
        <v>614</v>
      </c>
      <c r="D69" s="659">
        <v>1</v>
      </c>
      <c r="E69" s="550"/>
      <c r="F69" s="551">
        <f>D69*E69</f>
        <v>0</v>
      </c>
    </row>
    <row r="70" spans="1:6" s="552" customFormat="1" ht="12">
      <c r="A70" s="656"/>
      <c r="B70" s="657"/>
      <c r="C70" s="658"/>
      <c r="D70" s="659"/>
      <c r="E70" s="550"/>
      <c r="F70" s="551"/>
    </row>
    <row r="71" spans="1:6" s="552" customFormat="1" ht="49.5">
      <c r="A71" s="656" t="s">
        <v>1410</v>
      </c>
      <c r="B71" s="657" t="s">
        <v>1492</v>
      </c>
      <c r="C71" s="658"/>
      <c r="D71" s="659"/>
      <c r="E71" s="550"/>
      <c r="F71" s="551"/>
    </row>
    <row r="72" spans="1:6" s="552" customFormat="1" ht="12">
      <c r="A72" s="656"/>
      <c r="B72" s="657" t="s">
        <v>1493</v>
      </c>
      <c r="C72" s="658" t="s">
        <v>1131</v>
      </c>
      <c r="D72" s="659">
        <v>2</v>
      </c>
      <c r="E72" s="550"/>
      <c r="F72" s="551">
        <f>D72*E72</f>
        <v>0</v>
      </c>
    </row>
    <row r="73" spans="1:6" s="552" customFormat="1" ht="12">
      <c r="A73" s="656"/>
      <c r="B73" s="657" t="s">
        <v>1494</v>
      </c>
      <c r="C73" s="658" t="s">
        <v>1131</v>
      </c>
      <c r="D73" s="659">
        <v>2</v>
      </c>
      <c r="E73" s="550"/>
      <c r="F73" s="551">
        <f>D73*E73</f>
        <v>0</v>
      </c>
    </row>
    <row r="74" spans="1:6" s="552" customFormat="1" ht="12">
      <c r="A74" s="666"/>
      <c r="B74" s="665"/>
      <c r="C74" s="673"/>
      <c r="D74" s="674"/>
      <c r="E74" s="561"/>
      <c r="F74" s="551"/>
    </row>
    <row r="75" spans="1:6" s="552" customFormat="1" ht="112.5">
      <c r="A75" s="680" t="s">
        <v>1495</v>
      </c>
      <c r="B75" s="681" t="s">
        <v>1496</v>
      </c>
      <c r="C75" s="7"/>
      <c r="D75" s="682"/>
      <c r="E75" s="5"/>
      <c r="F75" s="565"/>
    </row>
    <row r="76" spans="1:6" s="552" customFormat="1" ht="12">
      <c r="A76" s="680"/>
      <c r="B76" s="64" t="s">
        <v>1497</v>
      </c>
      <c r="C76" s="7" t="s">
        <v>1375</v>
      </c>
      <c r="D76" s="676">
        <v>1</v>
      </c>
      <c r="E76" s="566"/>
      <c r="F76" s="551">
        <f>D76*E76</f>
        <v>0</v>
      </c>
    </row>
    <row r="77" spans="1:6" s="552" customFormat="1" ht="12">
      <c r="A77" s="680"/>
      <c r="B77" s="64" t="s">
        <v>1498</v>
      </c>
      <c r="C77" s="7" t="s">
        <v>1375</v>
      </c>
      <c r="D77" s="676">
        <v>8</v>
      </c>
      <c r="E77" s="566"/>
      <c r="F77" s="551">
        <f>D77*E77</f>
        <v>0</v>
      </c>
    </row>
    <row r="78" spans="1:6" s="552" customFormat="1" ht="12">
      <c r="A78" s="680"/>
      <c r="B78" s="64"/>
      <c r="C78" s="7"/>
      <c r="D78" s="676"/>
      <c r="E78" s="566"/>
      <c r="F78" s="567"/>
    </row>
    <row r="79" spans="1:6" s="552" customFormat="1" ht="49.5">
      <c r="A79" s="683" t="s">
        <v>1412</v>
      </c>
      <c r="B79" s="684" t="s">
        <v>1499</v>
      </c>
      <c r="C79" s="7"/>
      <c r="D79" s="676"/>
      <c r="E79" s="5"/>
      <c r="F79" s="565"/>
    </row>
    <row r="80" spans="1:6" s="552" customFormat="1" ht="75">
      <c r="A80" s="683"/>
      <c r="B80" s="685" t="s">
        <v>1500</v>
      </c>
      <c r="C80" s="7"/>
      <c r="D80" s="676"/>
      <c r="E80" s="5"/>
      <c r="F80" s="565"/>
    </row>
    <row r="81" spans="1:6" s="552" customFormat="1" ht="12">
      <c r="A81" s="683"/>
      <c r="B81" s="684" t="s">
        <v>1501</v>
      </c>
      <c r="C81" s="7" t="s">
        <v>1375</v>
      </c>
      <c r="D81" s="676">
        <v>20</v>
      </c>
      <c r="E81" s="566"/>
      <c r="F81" s="551">
        <f>D81*E81</f>
        <v>0</v>
      </c>
    </row>
    <row r="82" spans="1:6" s="552" customFormat="1" ht="12">
      <c r="A82" s="683"/>
      <c r="B82" s="684" t="s">
        <v>1502</v>
      </c>
      <c r="C82" s="7" t="s">
        <v>1375</v>
      </c>
      <c r="D82" s="676">
        <v>95</v>
      </c>
      <c r="E82" s="566"/>
      <c r="F82" s="551">
        <f>D82*E82</f>
        <v>0</v>
      </c>
    </row>
    <row r="83" spans="1:6" s="552" customFormat="1" ht="12">
      <c r="A83" s="683"/>
      <c r="B83" s="684" t="s">
        <v>1503</v>
      </c>
      <c r="C83" s="7" t="s">
        <v>1375</v>
      </c>
      <c r="D83" s="676">
        <v>60</v>
      </c>
      <c r="E83" s="566"/>
      <c r="F83" s="551">
        <f>D83*E83</f>
        <v>0</v>
      </c>
    </row>
    <row r="84" spans="1:6" s="552" customFormat="1" ht="12">
      <c r="A84" s="683"/>
      <c r="B84" s="684" t="s">
        <v>1504</v>
      </c>
      <c r="C84" s="7" t="s">
        <v>1375</v>
      </c>
      <c r="D84" s="676">
        <v>25</v>
      </c>
      <c r="E84" s="566"/>
      <c r="F84" s="551">
        <f>D84*E84</f>
        <v>0</v>
      </c>
    </row>
    <row r="85" spans="1:6" s="552" customFormat="1" ht="12">
      <c r="A85" s="683"/>
      <c r="B85" s="684" t="s">
        <v>1505</v>
      </c>
      <c r="C85" s="7" t="s">
        <v>1375</v>
      </c>
      <c r="D85" s="676">
        <v>20</v>
      </c>
      <c r="E85" s="566"/>
      <c r="F85" s="551">
        <f>D85*E85</f>
        <v>0</v>
      </c>
    </row>
    <row r="86" spans="1:6" s="552" customFormat="1" ht="12">
      <c r="A86" s="683"/>
      <c r="B86" s="684"/>
      <c r="C86" s="7"/>
      <c r="D86" s="676"/>
      <c r="E86" s="566"/>
      <c r="F86" s="551"/>
    </row>
    <row r="87" spans="1:6" s="552" customFormat="1" ht="49.5">
      <c r="A87" s="683" t="s">
        <v>1413</v>
      </c>
      <c r="B87" s="684" t="s">
        <v>1499</v>
      </c>
      <c r="C87" s="7"/>
      <c r="D87" s="676"/>
      <c r="E87" s="5"/>
      <c r="F87" s="565"/>
    </row>
    <row r="88" spans="1:6" s="552" customFormat="1" ht="49.5">
      <c r="A88" s="683"/>
      <c r="B88" s="685" t="s">
        <v>1506</v>
      </c>
      <c r="C88" s="7"/>
      <c r="D88" s="676"/>
      <c r="E88" s="5"/>
      <c r="F88" s="565"/>
    </row>
    <row r="89" spans="1:6" s="552" customFormat="1" ht="12">
      <c r="A89" s="683"/>
      <c r="B89" s="684" t="s">
        <v>1507</v>
      </c>
      <c r="C89" s="7" t="s">
        <v>1375</v>
      </c>
      <c r="D89" s="676">
        <v>55</v>
      </c>
      <c r="E89" s="566"/>
      <c r="F89" s="551">
        <f>D89*E89</f>
        <v>0</v>
      </c>
    </row>
    <row r="90" spans="1:6" s="552" customFormat="1" ht="12">
      <c r="A90" s="683"/>
      <c r="B90" s="684" t="s">
        <v>1508</v>
      </c>
      <c r="C90" s="7" t="s">
        <v>1375</v>
      </c>
      <c r="D90" s="676">
        <v>65</v>
      </c>
      <c r="E90" s="566"/>
      <c r="F90" s="551">
        <f>D90*E90</f>
        <v>0</v>
      </c>
    </row>
    <row r="91" spans="1:6" s="552" customFormat="1" ht="12">
      <c r="A91" s="683"/>
      <c r="B91" s="684" t="s">
        <v>1509</v>
      </c>
      <c r="C91" s="7" t="s">
        <v>1375</v>
      </c>
      <c r="D91" s="676">
        <v>12</v>
      </c>
      <c r="E91" s="566"/>
      <c r="F91" s="551">
        <f>D91*E91</f>
        <v>0</v>
      </c>
    </row>
    <row r="92" spans="1:6" s="552" customFormat="1" ht="12">
      <c r="A92" s="683"/>
      <c r="B92" s="684"/>
      <c r="C92" s="7"/>
      <c r="D92" s="676"/>
      <c r="E92" s="566"/>
      <c r="F92" s="551"/>
    </row>
    <row r="93" spans="1:6" s="552" customFormat="1" ht="24.75">
      <c r="A93" s="683" t="s">
        <v>1414</v>
      </c>
      <c r="B93" s="65" t="s">
        <v>1510</v>
      </c>
      <c r="C93" s="7"/>
      <c r="D93" s="676"/>
      <c r="E93" s="5"/>
      <c r="F93" s="565"/>
    </row>
    <row r="94" spans="1:6" s="552" customFormat="1" ht="12">
      <c r="A94" s="683"/>
      <c r="B94" s="65" t="s">
        <v>1511</v>
      </c>
      <c r="C94" s="7" t="s">
        <v>614</v>
      </c>
      <c r="D94" s="676">
        <v>2</v>
      </c>
      <c r="E94" s="566"/>
      <c r="F94" s="551">
        <f>D94*E94</f>
        <v>0</v>
      </c>
    </row>
    <row r="95" spans="1:6" s="552" customFormat="1" ht="12">
      <c r="A95" s="683"/>
      <c r="B95" s="65" t="s">
        <v>1512</v>
      </c>
      <c r="C95" s="7" t="s">
        <v>614</v>
      </c>
      <c r="D95" s="676">
        <v>5</v>
      </c>
      <c r="E95" s="566"/>
      <c r="F95" s="551">
        <f>D95*E95</f>
        <v>0</v>
      </c>
    </row>
    <row r="96" spans="1:6" s="552" customFormat="1" ht="12">
      <c r="A96" s="683"/>
      <c r="B96" s="65" t="s">
        <v>1513</v>
      </c>
      <c r="C96" s="7" t="s">
        <v>614</v>
      </c>
      <c r="D96" s="676">
        <v>2</v>
      </c>
      <c r="E96" s="566"/>
      <c r="F96" s="551">
        <f>D96*E96</f>
        <v>0</v>
      </c>
    </row>
    <row r="97" spans="1:6" s="552" customFormat="1" ht="12">
      <c r="A97" s="683"/>
      <c r="B97" s="65" t="s">
        <v>1514</v>
      </c>
      <c r="C97" s="7" t="s">
        <v>614</v>
      </c>
      <c r="D97" s="676">
        <v>2</v>
      </c>
      <c r="E97" s="566"/>
      <c r="F97" s="551">
        <f>D97*E97</f>
        <v>0</v>
      </c>
    </row>
    <row r="98" spans="1:6" s="552" customFormat="1" ht="12">
      <c r="A98" s="683"/>
      <c r="B98" s="65" t="s">
        <v>1515</v>
      </c>
      <c r="C98" s="7" t="s">
        <v>614</v>
      </c>
      <c r="D98" s="676">
        <v>1</v>
      </c>
      <c r="E98" s="566"/>
      <c r="F98" s="551">
        <f>D98*E98</f>
        <v>0</v>
      </c>
    </row>
    <row r="99" spans="1:6" s="552" customFormat="1" ht="12">
      <c r="A99" s="683"/>
      <c r="B99" s="684"/>
      <c r="C99" s="7"/>
      <c r="D99" s="676"/>
      <c r="E99" s="566"/>
      <c r="F99" s="551"/>
    </row>
    <row r="100" spans="1:6" s="568" customFormat="1" ht="24.75">
      <c r="A100" s="683" t="s">
        <v>1415</v>
      </c>
      <c r="B100" s="65" t="s">
        <v>1516</v>
      </c>
      <c r="C100" s="7"/>
      <c r="D100" s="676"/>
      <c r="E100" s="5"/>
      <c r="F100" s="565"/>
    </row>
    <row r="101" spans="1:6" s="568" customFormat="1" ht="12">
      <c r="A101" s="683"/>
      <c r="B101" s="65" t="s">
        <v>1517</v>
      </c>
      <c r="C101" s="7" t="s">
        <v>614</v>
      </c>
      <c r="D101" s="676">
        <v>12</v>
      </c>
      <c r="E101" s="569"/>
      <c r="F101" s="551">
        <f>D101*E101</f>
        <v>0</v>
      </c>
    </row>
    <row r="102" spans="1:6" s="552" customFormat="1" ht="12">
      <c r="A102" s="686"/>
      <c r="B102" s="681"/>
      <c r="C102" s="687"/>
      <c r="D102" s="688"/>
      <c r="E102" s="566"/>
      <c r="F102" s="551"/>
    </row>
    <row r="103" spans="1:6" s="568" customFormat="1" ht="49.5">
      <c r="A103" s="683" t="s">
        <v>1416</v>
      </c>
      <c r="B103" s="64" t="s">
        <v>1518</v>
      </c>
      <c r="C103" s="689"/>
      <c r="D103" s="10"/>
      <c r="E103" s="11"/>
      <c r="F103" s="12"/>
    </row>
    <row r="104" spans="1:6" s="552" customFormat="1" ht="12">
      <c r="A104" s="683"/>
      <c r="B104" s="65" t="s">
        <v>1511</v>
      </c>
      <c r="C104" s="7" t="s">
        <v>614</v>
      </c>
      <c r="D104" s="676">
        <v>2</v>
      </c>
      <c r="E104" s="566"/>
      <c r="F104" s="551">
        <f>D104*E104</f>
        <v>0</v>
      </c>
    </row>
    <row r="105" spans="1:6" s="552" customFormat="1" ht="12">
      <c r="A105" s="683"/>
      <c r="B105" s="65"/>
      <c r="C105" s="7"/>
      <c r="D105" s="676"/>
      <c r="E105" s="566"/>
      <c r="F105" s="551"/>
    </row>
    <row r="106" spans="1:6" s="552" customFormat="1" ht="24.75">
      <c r="A106" s="683" t="s">
        <v>10</v>
      </c>
      <c r="B106" s="65" t="s">
        <v>637</v>
      </c>
      <c r="C106" s="7"/>
      <c r="D106" s="676"/>
      <c r="E106" s="566"/>
      <c r="F106" s="551"/>
    </row>
    <row r="107" spans="1:6" s="552" customFormat="1" ht="12">
      <c r="A107" s="683"/>
      <c r="B107" s="65" t="s">
        <v>1513</v>
      </c>
      <c r="C107" s="7" t="s">
        <v>614</v>
      </c>
      <c r="D107" s="676">
        <v>1</v>
      </c>
      <c r="E107" s="566"/>
      <c r="F107" s="551">
        <f>D107*E107</f>
        <v>0</v>
      </c>
    </row>
    <row r="108" spans="1:6" s="552" customFormat="1" ht="12">
      <c r="A108" s="683"/>
      <c r="B108" s="65"/>
      <c r="C108" s="7"/>
      <c r="D108" s="676"/>
      <c r="E108" s="566"/>
      <c r="F108" s="551"/>
    </row>
    <row r="109" spans="1:6" s="568" customFormat="1" ht="75">
      <c r="A109" s="683" t="s">
        <v>11</v>
      </c>
      <c r="B109" s="67" t="s">
        <v>638</v>
      </c>
      <c r="C109" s="7"/>
      <c r="D109" s="676"/>
      <c r="E109" s="11"/>
      <c r="F109" s="12"/>
    </row>
    <row r="110" spans="1:6" s="568" customFormat="1" ht="14.25">
      <c r="A110" s="683"/>
      <c r="B110" s="64" t="s">
        <v>639</v>
      </c>
      <c r="C110" s="7" t="s">
        <v>1131</v>
      </c>
      <c r="D110" s="676">
        <v>1</v>
      </c>
      <c r="E110" s="569"/>
      <c r="F110" s="551">
        <f>D110*E110</f>
        <v>0</v>
      </c>
    </row>
    <row r="111" spans="1:6" s="568" customFormat="1" ht="12">
      <c r="A111" s="683"/>
      <c r="B111" s="64"/>
      <c r="C111" s="7"/>
      <c r="D111" s="676"/>
      <c r="E111" s="569"/>
      <c r="F111" s="551"/>
    </row>
    <row r="112" spans="1:6" s="568" customFormat="1" ht="49.5">
      <c r="A112" s="683" t="s">
        <v>12</v>
      </c>
      <c r="B112" s="64" t="s">
        <v>640</v>
      </c>
      <c r="C112" s="7"/>
      <c r="D112" s="676"/>
      <c r="E112" s="11"/>
      <c r="F112" s="12"/>
    </row>
    <row r="113" spans="1:6" s="568" customFormat="1" ht="16.5">
      <c r="A113" s="683"/>
      <c r="B113" s="64" t="s">
        <v>641</v>
      </c>
      <c r="C113" s="7" t="s">
        <v>1131</v>
      </c>
      <c r="D113" s="676">
        <v>1</v>
      </c>
      <c r="E113" s="569"/>
      <c r="F113" s="551">
        <f>D113*E113</f>
        <v>0</v>
      </c>
    </row>
    <row r="114" spans="1:6" s="568" customFormat="1" ht="12">
      <c r="A114" s="683"/>
      <c r="B114" s="64"/>
      <c r="C114" s="7"/>
      <c r="D114" s="676"/>
      <c r="E114" s="569"/>
      <c r="F114" s="551"/>
    </row>
    <row r="115" spans="1:6" s="568" customFormat="1" ht="12">
      <c r="A115" s="683" t="s">
        <v>13</v>
      </c>
      <c r="B115" s="64" t="s">
        <v>642</v>
      </c>
      <c r="C115" s="7" t="s">
        <v>1131</v>
      </c>
      <c r="D115" s="676">
        <v>1</v>
      </c>
      <c r="E115" s="569"/>
      <c r="F115" s="551">
        <f>D115*E115</f>
        <v>0</v>
      </c>
    </row>
    <row r="116" spans="1:6" s="568" customFormat="1" ht="12">
      <c r="A116" s="683"/>
      <c r="B116" s="64"/>
      <c r="C116" s="7"/>
      <c r="D116" s="676"/>
      <c r="E116" s="569"/>
      <c r="F116" s="551"/>
    </row>
    <row r="117" spans="1:6" s="568" customFormat="1" ht="12">
      <c r="A117" s="683" t="s">
        <v>216</v>
      </c>
      <c r="B117" s="64" t="s">
        <v>643</v>
      </c>
      <c r="C117" s="7" t="s">
        <v>1131</v>
      </c>
      <c r="D117" s="676">
        <v>4</v>
      </c>
      <c r="E117" s="569"/>
      <c r="F117" s="551">
        <f>D117*E117</f>
        <v>0</v>
      </c>
    </row>
    <row r="118" spans="1:6" s="568" customFormat="1" ht="12">
      <c r="A118" s="683"/>
      <c r="B118" s="64"/>
      <c r="C118" s="7"/>
      <c r="D118" s="676"/>
      <c r="E118" s="569"/>
      <c r="F118" s="551"/>
    </row>
    <row r="119" spans="1:6" s="572" customFormat="1" ht="13.5">
      <c r="A119" s="683" t="s">
        <v>217</v>
      </c>
      <c r="B119" s="690" t="s">
        <v>644</v>
      </c>
      <c r="C119" s="691"/>
      <c r="D119" s="692"/>
      <c r="E119" s="570"/>
      <c r="F119" s="571"/>
    </row>
    <row r="120" spans="1:6" s="572" customFormat="1" ht="89.25">
      <c r="A120" s="693" t="s">
        <v>685</v>
      </c>
      <c r="B120" s="694" t="s">
        <v>645</v>
      </c>
      <c r="C120" s="695"/>
      <c r="D120" s="696"/>
      <c r="E120" s="573"/>
      <c r="F120" s="551"/>
    </row>
    <row r="121" spans="1:6" s="572" customFormat="1" ht="12">
      <c r="A121" s="693" t="s">
        <v>685</v>
      </c>
      <c r="B121" s="694" t="s">
        <v>646</v>
      </c>
      <c r="C121" s="695"/>
      <c r="D121" s="696"/>
      <c r="E121" s="573"/>
      <c r="F121" s="551"/>
    </row>
    <row r="122" spans="1:6" s="572" customFormat="1" ht="75">
      <c r="A122" s="693" t="s">
        <v>685</v>
      </c>
      <c r="B122" s="694" t="s">
        <v>647</v>
      </c>
      <c r="C122" s="695"/>
      <c r="D122" s="697"/>
      <c r="E122" s="570"/>
      <c r="F122" s="571"/>
    </row>
    <row r="123" spans="1:6" s="576" customFormat="1" ht="66">
      <c r="A123" s="698"/>
      <c r="B123" s="699" t="s">
        <v>648</v>
      </c>
      <c r="C123" s="691"/>
      <c r="D123" s="692"/>
      <c r="E123" s="574"/>
      <c r="F123" s="575"/>
    </row>
    <row r="124" spans="1:6" s="576" customFormat="1" ht="24.75">
      <c r="A124" s="698" t="s">
        <v>685</v>
      </c>
      <c r="B124" s="699" t="s">
        <v>649</v>
      </c>
      <c r="C124" s="691"/>
      <c r="D124" s="692"/>
      <c r="E124" s="574"/>
      <c r="F124" s="575"/>
    </row>
    <row r="125" spans="1:6" s="572" customFormat="1" ht="13.5">
      <c r="A125" s="700"/>
      <c r="B125" s="701" t="s">
        <v>650</v>
      </c>
      <c r="C125" s="695"/>
      <c r="D125" s="697"/>
      <c r="E125" s="570"/>
      <c r="F125" s="571"/>
    </row>
    <row r="126" spans="1:6" s="572" customFormat="1" ht="13.5">
      <c r="A126" s="700"/>
      <c r="B126" s="701" t="s">
        <v>651</v>
      </c>
      <c r="C126" s="695"/>
      <c r="D126" s="697"/>
      <c r="E126" s="570"/>
      <c r="F126" s="571"/>
    </row>
    <row r="127" spans="1:6" s="572" customFormat="1" ht="12">
      <c r="A127" s="700"/>
      <c r="B127" s="694" t="s">
        <v>652</v>
      </c>
      <c r="C127" s="695" t="s">
        <v>1131</v>
      </c>
      <c r="D127" s="702">
        <v>1</v>
      </c>
      <c r="E127" s="6"/>
      <c r="F127" s="577">
        <f>D127*E127</f>
        <v>0</v>
      </c>
    </row>
    <row r="128" spans="1:6" s="572" customFormat="1" ht="12">
      <c r="A128" s="703"/>
      <c r="B128" s="65"/>
      <c r="C128" s="704"/>
      <c r="D128" s="705"/>
      <c r="E128" s="6"/>
      <c r="F128" s="577"/>
    </row>
    <row r="129" spans="1:6" s="572" customFormat="1" ht="24.75">
      <c r="A129" s="683" t="s">
        <v>218</v>
      </c>
      <c r="B129" s="64" t="s">
        <v>653</v>
      </c>
      <c r="C129" s="704"/>
      <c r="D129" s="7"/>
      <c r="E129" s="6"/>
      <c r="F129" s="577"/>
    </row>
    <row r="130" spans="1:6" s="572" customFormat="1" ht="12">
      <c r="A130" s="693" t="s">
        <v>685</v>
      </c>
      <c r="B130" s="64" t="s">
        <v>654</v>
      </c>
      <c r="C130" s="706"/>
      <c r="D130" s="7"/>
      <c r="E130" s="6"/>
      <c r="F130" s="577"/>
    </row>
    <row r="131" spans="1:6" s="572" customFormat="1" ht="12">
      <c r="A131" s="693" t="s">
        <v>685</v>
      </c>
      <c r="B131" s="64" t="s">
        <v>655</v>
      </c>
      <c r="C131" s="706"/>
      <c r="D131" s="7"/>
      <c r="E131" s="6"/>
      <c r="F131" s="577"/>
    </row>
    <row r="132" spans="1:6" s="572" customFormat="1" ht="12">
      <c r="A132" s="693" t="s">
        <v>685</v>
      </c>
      <c r="B132" s="64" t="s">
        <v>656</v>
      </c>
      <c r="C132" s="704"/>
      <c r="D132" s="7"/>
      <c r="E132" s="6"/>
      <c r="F132" s="577"/>
    </row>
    <row r="133" spans="1:6" s="572" customFormat="1" ht="12">
      <c r="A133" s="693" t="s">
        <v>685</v>
      </c>
      <c r="B133" s="64" t="s">
        <v>657</v>
      </c>
      <c r="C133" s="704"/>
      <c r="D133" s="7"/>
      <c r="E133" s="6"/>
      <c r="F133" s="577"/>
    </row>
    <row r="134" spans="1:6" s="572" customFormat="1" ht="12">
      <c r="A134" s="693" t="s">
        <v>685</v>
      </c>
      <c r="B134" s="64" t="s">
        <v>658</v>
      </c>
      <c r="C134" s="704"/>
      <c r="D134" s="7"/>
      <c r="E134" s="6"/>
      <c r="F134" s="577"/>
    </row>
    <row r="135" spans="1:6" s="572" customFormat="1" ht="75">
      <c r="A135" s="693" t="s">
        <v>685</v>
      </c>
      <c r="B135" s="68" t="s">
        <v>659</v>
      </c>
      <c r="C135" s="704"/>
      <c r="D135" s="7"/>
      <c r="E135" s="6"/>
      <c r="F135" s="577"/>
    </row>
    <row r="136" spans="1:6" s="572" customFormat="1" ht="49.5">
      <c r="A136" s="693" t="s">
        <v>685</v>
      </c>
      <c r="B136" s="64" t="s">
        <v>660</v>
      </c>
      <c r="C136" s="704"/>
      <c r="D136" s="7"/>
      <c r="E136" s="6"/>
      <c r="F136" s="577"/>
    </row>
    <row r="137" spans="1:6" s="572" customFormat="1" ht="39">
      <c r="A137" s="693" t="s">
        <v>685</v>
      </c>
      <c r="B137" s="64" t="s">
        <v>661</v>
      </c>
      <c r="C137" s="704"/>
      <c r="D137" s="7"/>
      <c r="E137" s="6"/>
      <c r="F137" s="577"/>
    </row>
    <row r="138" spans="1:6" s="572" customFormat="1" ht="12">
      <c r="A138" s="693" t="s">
        <v>685</v>
      </c>
      <c r="B138" s="64" t="s">
        <v>662</v>
      </c>
      <c r="C138" s="704"/>
      <c r="D138" s="7"/>
      <c r="E138" s="6"/>
      <c r="F138" s="577"/>
    </row>
    <row r="139" spans="1:6" s="572" customFormat="1" ht="12">
      <c r="A139" s="703"/>
      <c r="B139" s="64" t="s">
        <v>663</v>
      </c>
      <c r="C139" s="704" t="s">
        <v>1131</v>
      </c>
      <c r="D139" s="702">
        <v>1</v>
      </c>
      <c r="E139" s="6"/>
      <c r="F139" s="577">
        <f>D139*E139</f>
        <v>0</v>
      </c>
    </row>
    <row r="140" spans="1:6" s="568" customFormat="1" ht="12">
      <c r="A140" s="683"/>
      <c r="B140" s="64"/>
      <c r="C140" s="7"/>
      <c r="D140" s="676"/>
      <c r="E140" s="569"/>
      <c r="F140" s="551"/>
    </row>
    <row r="141" spans="1:6" s="552" customFormat="1" ht="37.5">
      <c r="A141" s="666" t="s">
        <v>221</v>
      </c>
      <c r="B141" s="657" t="s">
        <v>664</v>
      </c>
      <c r="C141" s="707" t="s">
        <v>592</v>
      </c>
      <c r="D141" s="702">
        <v>150</v>
      </c>
      <c r="E141" s="550"/>
      <c r="F141" s="551">
        <f>D141*E141</f>
        <v>0</v>
      </c>
    </row>
    <row r="142" spans="1:6" s="552" customFormat="1" ht="12">
      <c r="A142" s="666"/>
      <c r="B142" s="657"/>
      <c r="C142" s="707"/>
      <c r="D142" s="702"/>
      <c r="E142" s="550"/>
      <c r="F142" s="551"/>
    </row>
    <row r="143" spans="1:6" s="552" customFormat="1" ht="37.5">
      <c r="A143" s="708" t="s">
        <v>219</v>
      </c>
      <c r="B143" s="709" t="s">
        <v>665</v>
      </c>
      <c r="C143" s="710" t="s">
        <v>1131</v>
      </c>
      <c r="D143" s="711">
        <v>1</v>
      </c>
      <c r="E143" s="578"/>
      <c r="F143" s="564">
        <f>D143*E143</f>
        <v>0</v>
      </c>
    </row>
    <row r="144" spans="1:6" s="535" customFormat="1" ht="13.5">
      <c r="A144" s="637"/>
      <c r="B144" s="655" t="s">
        <v>2889</v>
      </c>
      <c r="C144" s="635"/>
      <c r="D144" s="636"/>
      <c r="E144" s="549"/>
      <c r="F144" s="539">
        <f>SUM(F63:F143)</f>
        <v>0</v>
      </c>
    </row>
    <row r="145" spans="1:6" s="552" customFormat="1" ht="12">
      <c r="A145" s="683"/>
      <c r="B145" s="65"/>
      <c r="C145" s="7"/>
      <c r="D145" s="676"/>
      <c r="E145" s="566"/>
      <c r="F145" s="567"/>
    </row>
    <row r="146" spans="1:6" s="552" customFormat="1" ht="12">
      <c r="A146" s="683"/>
      <c r="B146" s="65"/>
      <c r="C146" s="7"/>
      <c r="D146" s="676"/>
      <c r="E146" s="566"/>
      <c r="F146" s="567"/>
    </row>
    <row r="147" spans="1:6" s="540" customFormat="1" ht="13.5">
      <c r="A147" s="638" t="s">
        <v>666</v>
      </c>
      <c r="B147" s="639"/>
      <c r="C147" s="640"/>
      <c r="D147" s="641"/>
      <c r="E147" s="538"/>
      <c r="F147" s="539"/>
    </row>
    <row r="148" spans="1:6" s="552" customFormat="1" ht="12">
      <c r="A148" s="683"/>
      <c r="B148" s="65"/>
      <c r="C148" s="7"/>
      <c r="D148" s="676"/>
      <c r="E148" s="566"/>
      <c r="F148" s="567"/>
    </row>
    <row r="149" spans="1:6" s="552" customFormat="1" ht="37.5">
      <c r="A149" s="683" t="s">
        <v>1408</v>
      </c>
      <c r="B149" s="65" t="s">
        <v>667</v>
      </c>
      <c r="C149" s="7"/>
      <c r="D149" s="676"/>
      <c r="E149" s="5"/>
      <c r="F149" s="565"/>
    </row>
    <row r="150" spans="1:6" s="552" customFormat="1" ht="12">
      <c r="A150" s="683"/>
      <c r="B150" s="65" t="s">
        <v>668</v>
      </c>
      <c r="C150" s="7" t="s">
        <v>1375</v>
      </c>
      <c r="D150" s="676">
        <v>45</v>
      </c>
      <c r="E150" s="566"/>
      <c r="F150" s="551">
        <f>D150*E150</f>
        <v>0</v>
      </c>
    </row>
    <row r="151" spans="1:6" s="552" customFormat="1" ht="12">
      <c r="A151" s="683"/>
      <c r="B151" s="65" t="s">
        <v>669</v>
      </c>
      <c r="C151" s="7" t="s">
        <v>1375</v>
      </c>
      <c r="D151" s="676">
        <v>30</v>
      </c>
      <c r="E151" s="566"/>
      <c r="F151" s="551">
        <f>D151*E151</f>
        <v>0</v>
      </c>
    </row>
    <row r="152" spans="1:6" s="552" customFormat="1" ht="12">
      <c r="A152" s="683"/>
      <c r="B152" s="65"/>
      <c r="C152" s="7"/>
      <c r="D152" s="676"/>
      <c r="E152" s="566"/>
      <c r="F152" s="567"/>
    </row>
    <row r="153" spans="1:6" s="552" customFormat="1" ht="49.5">
      <c r="A153" s="683" t="s">
        <v>1409</v>
      </c>
      <c r="B153" s="65" t="s">
        <v>1591</v>
      </c>
      <c r="C153" s="7"/>
      <c r="D153" s="676"/>
      <c r="E153" s="5"/>
      <c r="F153" s="565"/>
    </row>
    <row r="154" spans="1:6" s="552" customFormat="1" ht="12">
      <c r="A154" s="683"/>
      <c r="B154" s="65" t="s">
        <v>1592</v>
      </c>
      <c r="C154" s="7" t="s">
        <v>1375</v>
      </c>
      <c r="D154" s="676">
        <v>5</v>
      </c>
      <c r="E154" s="566"/>
      <c r="F154" s="551">
        <f>D154*E154</f>
        <v>0</v>
      </c>
    </row>
    <row r="155" spans="1:6" s="552" customFormat="1" ht="12">
      <c r="A155" s="683"/>
      <c r="B155" s="65" t="s">
        <v>1593</v>
      </c>
      <c r="C155" s="7" t="s">
        <v>1375</v>
      </c>
      <c r="D155" s="676">
        <v>40</v>
      </c>
      <c r="E155" s="566"/>
      <c r="F155" s="551">
        <f>D155*E155</f>
        <v>0</v>
      </c>
    </row>
    <row r="156" spans="1:6" s="552" customFormat="1" ht="12">
      <c r="A156" s="683"/>
      <c r="B156" s="65" t="s">
        <v>1594</v>
      </c>
      <c r="C156" s="7" t="s">
        <v>1375</v>
      </c>
      <c r="D156" s="676">
        <v>2</v>
      </c>
      <c r="E156" s="566"/>
      <c r="F156" s="551">
        <f>D156*E156</f>
        <v>0</v>
      </c>
    </row>
    <row r="157" spans="1:6" s="552" customFormat="1" ht="12">
      <c r="A157" s="683"/>
      <c r="B157" s="65" t="s">
        <v>668</v>
      </c>
      <c r="C157" s="7" t="s">
        <v>1375</v>
      </c>
      <c r="D157" s="676">
        <v>5</v>
      </c>
      <c r="E157" s="566"/>
      <c r="F157" s="551">
        <f>D157*E157</f>
        <v>0</v>
      </c>
    </row>
    <row r="158" spans="1:6" s="552" customFormat="1" ht="12">
      <c r="A158" s="683"/>
      <c r="B158" s="65"/>
      <c r="C158" s="7"/>
      <c r="D158" s="676"/>
      <c r="E158" s="566"/>
      <c r="F158" s="551"/>
    </row>
    <row r="159" spans="1:6" s="552" customFormat="1" ht="37.5">
      <c r="A159" s="683" t="s">
        <v>1410</v>
      </c>
      <c r="B159" s="65" t="s">
        <v>1595</v>
      </c>
      <c r="C159" s="7" t="s">
        <v>1131</v>
      </c>
      <c r="D159" s="676">
        <v>1</v>
      </c>
      <c r="E159" s="566"/>
      <c r="F159" s="551">
        <f>D159*E159</f>
        <v>0</v>
      </c>
    </row>
    <row r="160" spans="1:6" s="552" customFormat="1" ht="12">
      <c r="A160" s="683"/>
      <c r="B160" s="65"/>
      <c r="C160" s="7"/>
      <c r="D160" s="676"/>
      <c r="E160" s="566"/>
      <c r="F160" s="551"/>
    </row>
    <row r="161" spans="1:6" s="552" customFormat="1" ht="12">
      <c r="A161" s="683" t="s">
        <v>1411</v>
      </c>
      <c r="B161" s="65" t="s">
        <v>1596</v>
      </c>
      <c r="C161" s="7"/>
      <c r="D161" s="676"/>
      <c r="E161" s="566"/>
      <c r="F161" s="551"/>
    </row>
    <row r="162" spans="1:6" s="552" customFormat="1" ht="12">
      <c r="A162" s="683"/>
      <c r="B162" s="65" t="s">
        <v>1597</v>
      </c>
      <c r="C162" s="7" t="s">
        <v>1131</v>
      </c>
      <c r="D162" s="676">
        <v>1</v>
      </c>
      <c r="E162" s="566"/>
      <c r="F162" s="551">
        <f>D162*E162</f>
        <v>0</v>
      </c>
    </row>
    <row r="163" spans="1:6" s="552" customFormat="1" ht="12">
      <c r="A163" s="683"/>
      <c r="B163" s="65"/>
      <c r="C163" s="7"/>
      <c r="D163" s="676"/>
      <c r="E163" s="566"/>
      <c r="F163" s="551"/>
    </row>
    <row r="164" spans="1:6" s="552" customFormat="1" ht="37.5">
      <c r="A164" s="683" t="s">
        <v>1412</v>
      </c>
      <c r="B164" s="65" t="s">
        <v>1598</v>
      </c>
      <c r="C164" s="7" t="s">
        <v>1131</v>
      </c>
      <c r="D164" s="676">
        <v>11</v>
      </c>
      <c r="E164" s="566"/>
      <c r="F164" s="551">
        <f>D164*E164</f>
        <v>0</v>
      </c>
    </row>
    <row r="165" spans="1:6" s="552" customFormat="1" ht="12">
      <c r="A165" s="656"/>
      <c r="B165" s="657"/>
      <c r="C165" s="707"/>
      <c r="D165" s="702"/>
      <c r="E165" s="550"/>
      <c r="F165" s="551"/>
    </row>
    <row r="166" spans="1:6" s="552" customFormat="1" ht="49.5">
      <c r="A166" s="683" t="s">
        <v>1413</v>
      </c>
      <c r="B166" s="657" t="s">
        <v>1599</v>
      </c>
      <c r="C166" s="7" t="s">
        <v>1131</v>
      </c>
      <c r="D166" s="676">
        <v>2</v>
      </c>
      <c r="E166" s="5"/>
      <c r="F166" s="551">
        <f>D166*E166</f>
        <v>0</v>
      </c>
    </row>
    <row r="167" spans="1:6" s="552" customFormat="1" ht="12">
      <c r="A167" s="656"/>
      <c r="B167" s="657"/>
      <c r="C167" s="707"/>
      <c r="D167" s="702"/>
      <c r="E167" s="550"/>
      <c r="F167" s="551"/>
    </row>
    <row r="168" spans="1:6" s="552" customFormat="1" ht="37.5">
      <c r="A168" s="683" t="s">
        <v>1414</v>
      </c>
      <c r="B168" s="657" t="s">
        <v>1600</v>
      </c>
      <c r="C168" s="7"/>
      <c r="D168" s="676"/>
      <c r="E168" s="5"/>
      <c r="F168" s="551"/>
    </row>
    <row r="169" spans="1:6" s="552" customFormat="1" ht="12">
      <c r="A169" s="656"/>
      <c r="B169" s="657" t="s">
        <v>668</v>
      </c>
      <c r="C169" s="707" t="s">
        <v>1131</v>
      </c>
      <c r="D169" s="702">
        <v>1</v>
      </c>
      <c r="E169" s="550"/>
      <c r="F169" s="551">
        <f>D169*E169</f>
        <v>0</v>
      </c>
    </row>
    <row r="170" spans="1:6" s="552" customFormat="1" ht="12">
      <c r="A170" s="656"/>
      <c r="B170" s="657"/>
      <c r="C170" s="707"/>
      <c r="D170" s="702"/>
      <c r="E170" s="550"/>
      <c r="F170" s="551"/>
    </row>
    <row r="171" spans="1:6" s="552" customFormat="1" ht="24.75">
      <c r="A171" s="683" t="s">
        <v>1415</v>
      </c>
      <c r="B171" s="657" t="s">
        <v>1601</v>
      </c>
      <c r="C171" s="7"/>
      <c r="D171" s="676"/>
      <c r="E171" s="5"/>
      <c r="F171" s="551"/>
    </row>
    <row r="172" spans="1:6" s="552" customFormat="1" ht="12">
      <c r="A172" s="656"/>
      <c r="B172" s="657" t="s">
        <v>1597</v>
      </c>
      <c r="C172" s="707" t="s">
        <v>1131</v>
      </c>
      <c r="D172" s="702">
        <v>1</v>
      </c>
      <c r="E172" s="550"/>
      <c r="F172" s="551">
        <f>D172*E172</f>
        <v>0</v>
      </c>
    </row>
    <row r="173" spans="1:6" s="552" customFormat="1" ht="12">
      <c r="A173" s="656"/>
      <c r="B173" s="657"/>
      <c r="C173" s="707"/>
      <c r="D173" s="702"/>
      <c r="E173" s="550"/>
      <c r="F173" s="551"/>
    </row>
    <row r="174" spans="1:6" s="552" customFormat="1" ht="24.75">
      <c r="A174" s="656" t="s">
        <v>1416</v>
      </c>
      <c r="B174" s="657" t="s">
        <v>1602</v>
      </c>
      <c r="C174" s="707"/>
      <c r="D174" s="702"/>
      <c r="E174" s="550"/>
      <c r="F174" s="551"/>
    </row>
    <row r="175" spans="1:6" s="552" customFormat="1" ht="12">
      <c r="A175" s="656"/>
      <c r="B175" s="657" t="s">
        <v>668</v>
      </c>
      <c r="C175" s="707" t="s">
        <v>1131</v>
      </c>
      <c r="D175" s="702">
        <v>2</v>
      </c>
      <c r="E175" s="550"/>
      <c r="F175" s="551">
        <f>D175*E175</f>
        <v>0</v>
      </c>
    </row>
    <row r="176" spans="1:6" s="552" customFormat="1" ht="12">
      <c r="A176" s="656"/>
      <c r="B176" s="657"/>
      <c r="C176" s="707"/>
      <c r="D176" s="702"/>
      <c r="E176" s="550"/>
      <c r="F176" s="551"/>
    </row>
    <row r="177" spans="1:6" s="552" customFormat="1" ht="37.5">
      <c r="A177" s="666" t="s">
        <v>10</v>
      </c>
      <c r="B177" s="657" t="s">
        <v>664</v>
      </c>
      <c r="C177" s="707" t="s">
        <v>592</v>
      </c>
      <c r="D177" s="702">
        <v>100</v>
      </c>
      <c r="E177" s="550"/>
      <c r="F177" s="551">
        <f>D177*E177</f>
        <v>0</v>
      </c>
    </row>
    <row r="178" spans="1:6" s="552" customFormat="1" ht="12">
      <c r="A178" s="656"/>
      <c r="B178" s="657"/>
      <c r="C178" s="707"/>
      <c r="D178" s="702"/>
      <c r="E178" s="550"/>
      <c r="F178" s="551"/>
    </row>
    <row r="179" spans="1:6" s="552" customFormat="1" ht="37.5">
      <c r="A179" s="666" t="s">
        <v>11</v>
      </c>
      <c r="B179" s="657" t="s">
        <v>1603</v>
      </c>
      <c r="C179" s="707"/>
      <c r="D179" s="702"/>
      <c r="E179" s="550"/>
      <c r="F179" s="551"/>
    </row>
    <row r="180" spans="1:6" s="552" customFormat="1" ht="12">
      <c r="A180" s="708"/>
      <c r="B180" s="709" t="s">
        <v>1604</v>
      </c>
      <c r="C180" s="710" t="s">
        <v>1131</v>
      </c>
      <c r="D180" s="711">
        <v>1</v>
      </c>
      <c r="E180" s="578"/>
      <c r="F180" s="564">
        <f>D180*E180</f>
        <v>0</v>
      </c>
    </row>
    <row r="181" spans="1:6" s="535" customFormat="1" ht="13.5">
      <c r="A181" s="637"/>
      <c r="B181" s="655" t="s">
        <v>2889</v>
      </c>
      <c r="C181" s="635"/>
      <c r="D181" s="636"/>
      <c r="E181" s="549"/>
      <c r="F181" s="539">
        <f>SUM(F149:F180)</f>
        <v>0</v>
      </c>
    </row>
    <row r="182" spans="1:6" s="552" customFormat="1" ht="12">
      <c r="A182" s="656"/>
      <c r="B182" s="657"/>
      <c r="C182" s="707"/>
      <c r="D182" s="702"/>
      <c r="E182" s="550"/>
      <c r="F182" s="551"/>
    </row>
    <row r="183" spans="1:6" s="552" customFormat="1" ht="12">
      <c r="A183" s="656"/>
      <c r="B183" s="657"/>
      <c r="C183" s="707"/>
      <c r="D183" s="702"/>
      <c r="E183" s="550"/>
      <c r="F183" s="551"/>
    </row>
    <row r="184" spans="1:6" s="540" customFormat="1" ht="13.5">
      <c r="A184" s="638" t="s">
        <v>1605</v>
      </c>
      <c r="B184" s="639"/>
      <c r="C184" s="640"/>
      <c r="D184" s="641"/>
      <c r="E184" s="538"/>
      <c r="F184" s="539"/>
    </row>
    <row r="185" spans="1:6" s="552" customFormat="1" ht="12">
      <c r="A185" s="664"/>
      <c r="B185" s="657"/>
      <c r="C185" s="707"/>
      <c r="D185" s="702"/>
      <c r="E185" s="550"/>
      <c r="F185" s="551"/>
    </row>
    <row r="186" spans="1:6" s="552" customFormat="1" ht="12">
      <c r="A186" s="656"/>
      <c r="B186" s="657" t="s">
        <v>1606</v>
      </c>
      <c r="C186" s="707"/>
      <c r="D186" s="702"/>
      <c r="E186" s="550"/>
      <c r="F186" s="551"/>
    </row>
    <row r="187" spans="1:6" s="552" customFormat="1" ht="49.5">
      <c r="A187" s="656"/>
      <c r="B187" s="657" t="s">
        <v>1607</v>
      </c>
      <c r="C187" s="707"/>
      <c r="D187" s="702"/>
      <c r="E187" s="550"/>
      <c r="F187" s="551"/>
    </row>
    <row r="188" spans="1:6" s="552" customFormat="1" ht="12">
      <c r="A188" s="656"/>
      <c r="B188" s="657" t="s">
        <v>1608</v>
      </c>
      <c r="C188" s="707"/>
      <c r="D188" s="702"/>
      <c r="E188" s="550"/>
      <c r="F188" s="551"/>
    </row>
    <row r="189" spans="1:6" s="552" customFormat="1" ht="12">
      <c r="A189" s="656"/>
      <c r="B189" s="712" t="s">
        <v>1609</v>
      </c>
      <c r="C189" s="707"/>
      <c r="D189" s="702"/>
      <c r="E189" s="550"/>
      <c r="F189" s="551"/>
    </row>
    <row r="190" spans="1:6" s="552" customFormat="1" ht="12">
      <c r="A190" s="656"/>
      <c r="B190" s="712" t="s">
        <v>1610</v>
      </c>
      <c r="C190" s="707"/>
      <c r="D190" s="702"/>
      <c r="E190" s="550"/>
      <c r="F190" s="551"/>
    </row>
    <row r="191" spans="1:6" s="552" customFormat="1" ht="12">
      <c r="A191" s="656"/>
      <c r="B191" s="712" t="s">
        <v>1611</v>
      </c>
      <c r="C191" s="707"/>
      <c r="D191" s="702"/>
      <c r="E191" s="550"/>
      <c r="F191" s="551"/>
    </row>
    <row r="192" spans="1:6" s="552" customFormat="1" ht="12">
      <c r="A192" s="656"/>
      <c r="B192" s="657" t="s">
        <v>1612</v>
      </c>
      <c r="C192" s="707"/>
      <c r="D192" s="702"/>
      <c r="E192" s="550"/>
      <c r="F192" s="551"/>
    </row>
    <row r="193" spans="1:6" s="552" customFormat="1" ht="12">
      <c r="A193" s="656" t="s">
        <v>1408</v>
      </c>
      <c r="B193" s="657" t="s">
        <v>1613</v>
      </c>
      <c r="C193" s="707"/>
      <c r="D193" s="702"/>
      <c r="E193" s="550"/>
      <c r="F193" s="551"/>
    </row>
    <row r="194" spans="1:6" ht="37.5">
      <c r="A194" s="683"/>
      <c r="B194" s="712" t="s">
        <v>1614</v>
      </c>
      <c r="C194" s="7"/>
      <c r="D194" s="676"/>
      <c r="E194" s="5"/>
      <c r="F194" s="565"/>
    </row>
    <row r="195" spans="1:6" ht="62.25">
      <c r="A195" s="683"/>
      <c r="B195" s="64" t="s">
        <v>1615</v>
      </c>
      <c r="C195" s="7"/>
      <c r="D195" s="676"/>
      <c r="E195" s="5"/>
      <c r="F195" s="565"/>
    </row>
    <row r="196" spans="1:6" ht="13.5">
      <c r="A196" s="683"/>
      <c r="B196" s="65" t="s">
        <v>1616</v>
      </c>
      <c r="C196" s="7"/>
      <c r="D196" s="676"/>
      <c r="E196" s="5"/>
      <c r="F196" s="565"/>
    </row>
    <row r="197" spans="1:6" ht="13.5">
      <c r="A197" s="683"/>
      <c r="B197" s="64" t="s">
        <v>1617</v>
      </c>
      <c r="C197" s="7"/>
      <c r="D197" s="676"/>
      <c r="E197" s="5"/>
      <c r="F197" s="565"/>
    </row>
    <row r="198" spans="1:6" ht="13.5">
      <c r="A198" s="683"/>
      <c r="B198" s="64" t="s">
        <v>1618</v>
      </c>
      <c r="C198" s="7"/>
      <c r="D198" s="676"/>
      <c r="E198" s="5"/>
      <c r="F198" s="565"/>
    </row>
    <row r="199" spans="1:6" ht="13.5">
      <c r="A199" s="683"/>
      <c r="B199" s="65" t="s">
        <v>1619</v>
      </c>
      <c r="C199" s="7" t="s">
        <v>1131</v>
      </c>
      <c r="D199" s="676">
        <v>7</v>
      </c>
      <c r="E199" s="566"/>
      <c r="F199" s="551">
        <f>D199*E199</f>
        <v>0</v>
      </c>
    </row>
    <row r="200" spans="1:6" s="552" customFormat="1" ht="12">
      <c r="A200" s="666"/>
      <c r="B200" s="657"/>
      <c r="C200" s="707"/>
      <c r="D200" s="702"/>
      <c r="E200" s="550"/>
      <c r="F200" s="551"/>
    </row>
    <row r="201" spans="1:6" s="552" customFormat="1" ht="12">
      <c r="A201" s="666" t="s">
        <v>1409</v>
      </c>
      <c r="B201" s="657" t="s">
        <v>1620</v>
      </c>
      <c r="C201" s="707"/>
      <c r="D201" s="702"/>
      <c r="E201" s="550"/>
      <c r="F201" s="551"/>
    </row>
    <row r="202" spans="1:6" s="552" customFormat="1" ht="12">
      <c r="A202" s="666"/>
      <c r="B202" s="712" t="s">
        <v>1621</v>
      </c>
      <c r="C202" s="707"/>
      <c r="D202" s="702"/>
      <c r="E202" s="550"/>
      <c r="F202" s="551"/>
    </row>
    <row r="203" spans="1:6" s="552" customFormat="1" ht="12">
      <c r="A203" s="666"/>
      <c r="B203" s="657" t="s">
        <v>1622</v>
      </c>
      <c r="C203" s="707"/>
      <c r="D203" s="702"/>
      <c r="E203" s="550"/>
      <c r="F203" s="551"/>
    </row>
    <row r="204" spans="1:6" s="552" customFormat="1" ht="12">
      <c r="A204" s="666"/>
      <c r="B204" s="657" t="s">
        <v>1623</v>
      </c>
      <c r="C204" s="707"/>
      <c r="D204" s="702"/>
      <c r="E204" s="550"/>
      <c r="F204" s="551"/>
    </row>
    <row r="205" spans="1:6" s="552" customFormat="1" ht="12">
      <c r="A205" s="666"/>
      <c r="B205" s="657" t="s">
        <v>1624</v>
      </c>
      <c r="C205" s="707"/>
      <c r="D205" s="702"/>
      <c r="E205" s="550"/>
      <c r="F205" s="551"/>
    </row>
    <row r="206" spans="1:6" s="552" customFormat="1" ht="12">
      <c r="A206" s="666"/>
      <c r="B206" s="657" t="s">
        <v>1619</v>
      </c>
      <c r="C206" s="707" t="s">
        <v>1131</v>
      </c>
      <c r="D206" s="702">
        <v>7</v>
      </c>
      <c r="E206" s="550"/>
      <c r="F206" s="551">
        <f>D206*E206</f>
        <v>0</v>
      </c>
    </row>
    <row r="207" spans="1:6" s="552" customFormat="1" ht="12">
      <c r="A207" s="666"/>
      <c r="B207" s="657"/>
      <c r="C207" s="707"/>
      <c r="D207" s="702"/>
      <c r="E207" s="550"/>
      <c r="F207" s="551"/>
    </row>
    <row r="208" spans="1:6" s="552" customFormat="1" ht="12">
      <c r="A208" s="666" t="s">
        <v>1410</v>
      </c>
      <c r="B208" s="657" t="s">
        <v>1625</v>
      </c>
      <c r="C208" s="707"/>
      <c r="D208" s="702"/>
      <c r="E208" s="550"/>
      <c r="F208" s="551"/>
    </row>
    <row r="209" spans="1:6" s="552" customFormat="1" ht="24.75">
      <c r="A209" s="666"/>
      <c r="B209" s="712" t="s">
        <v>1626</v>
      </c>
      <c r="C209" s="707"/>
      <c r="D209" s="702"/>
      <c r="E209" s="550"/>
      <c r="F209" s="551"/>
    </row>
    <row r="210" spans="1:6" s="552" customFormat="1" ht="49.5">
      <c r="A210" s="666"/>
      <c r="B210" s="712" t="s">
        <v>1627</v>
      </c>
      <c r="C210" s="707"/>
      <c r="D210" s="702"/>
      <c r="E210" s="550"/>
      <c r="F210" s="551"/>
    </row>
    <row r="211" spans="1:6" s="552" customFormat="1" ht="24.75">
      <c r="A211" s="666"/>
      <c r="B211" s="657" t="s">
        <v>1628</v>
      </c>
      <c r="C211" s="707"/>
      <c r="D211" s="702"/>
      <c r="E211" s="550"/>
      <c r="F211" s="551"/>
    </row>
    <row r="212" spans="1:6" s="552" customFormat="1" ht="12">
      <c r="A212" s="666"/>
      <c r="B212" s="657" t="s">
        <v>1618</v>
      </c>
      <c r="C212" s="707"/>
      <c r="D212" s="702"/>
      <c r="E212" s="550"/>
      <c r="F212" s="551"/>
    </row>
    <row r="213" spans="1:6" s="552" customFormat="1" ht="12">
      <c r="A213" s="666"/>
      <c r="B213" s="657" t="s">
        <v>1619</v>
      </c>
      <c r="C213" s="707" t="s">
        <v>1131</v>
      </c>
      <c r="D213" s="702">
        <v>2</v>
      </c>
      <c r="E213" s="550"/>
      <c r="F213" s="551">
        <f>D213*E213</f>
        <v>0</v>
      </c>
    </row>
    <row r="214" spans="1:6" s="552" customFormat="1" ht="12">
      <c r="A214" s="666"/>
      <c r="B214" s="657"/>
      <c r="C214" s="707"/>
      <c r="D214" s="702"/>
      <c r="E214" s="550"/>
      <c r="F214" s="551"/>
    </row>
    <row r="215" spans="1:6" s="552" customFormat="1" ht="12">
      <c r="A215" s="666" t="s">
        <v>1411</v>
      </c>
      <c r="B215" s="657" t="s">
        <v>1629</v>
      </c>
      <c r="C215" s="707"/>
      <c r="D215" s="702"/>
      <c r="E215" s="550"/>
      <c r="F215" s="551"/>
    </row>
    <row r="216" spans="1:6" s="552" customFormat="1" ht="12">
      <c r="A216" s="666"/>
      <c r="B216" s="657" t="s">
        <v>1630</v>
      </c>
      <c r="C216" s="707"/>
      <c r="D216" s="702"/>
      <c r="E216" s="550"/>
      <c r="F216" s="551"/>
    </row>
    <row r="217" spans="1:6" s="552" customFormat="1" ht="49.5">
      <c r="A217" s="666"/>
      <c r="B217" s="712" t="s">
        <v>1631</v>
      </c>
      <c r="C217" s="707"/>
      <c r="D217" s="702"/>
      <c r="E217" s="550"/>
      <c r="F217" s="551"/>
    </row>
    <row r="218" spans="1:6" s="552" customFormat="1" ht="75">
      <c r="A218" s="666"/>
      <c r="B218" s="712" t="s">
        <v>1632</v>
      </c>
      <c r="C218" s="707"/>
      <c r="D218" s="702"/>
      <c r="E218" s="550"/>
      <c r="F218" s="551"/>
    </row>
    <row r="219" spans="1:6" s="552" customFormat="1" ht="24.75">
      <c r="A219" s="666"/>
      <c r="B219" s="712" t="s">
        <v>1633</v>
      </c>
      <c r="C219" s="707"/>
      <c r="D219" s="702"/>
      <c r="E219" s="550"/>
      <c r="F219" s="551"/>
    </row>
    <row r="220" spans="1:6" s="552" customFormat="1" ht="12">
      <c r="A220" s="666"/>
      <c r="B220" s="657" t="s">
        <v>1618</v>
      </c>
      <c r="C220" s="707"/>
      <c r="D220" s="702"/>
      <c r="E220" s="550"/>
      <c r="F220" s="551"/>
    </row>
    <row r="221" spans="1:6" s="552" customFormat="1" ht="12">
      <c r="A221" s="666"/>
      <c r="B221" s="657" t="s">
        <v>1634</v>
      </c>
      <c r="C221" s="707" t="s">
        <v>1131</v>
      </c>
      <c r="D221" s="702">
        <v>1</v>
      </c>
      <c r="E221" s="550"/>
      <c r="F221" s="551">
        <f>D221*E221</f>
        <v>0</v>
      </c>
    </row>
    <row r="222" spans="1:6" s="552" customFormat="1" ht="12">
      <c r="A222" s="666"/>
      <c r="B222" s="657" t="s">
        <v>1635</v>
      </c>
      <c r="C222" s="707" t="s">
        <v>1131</v>
      </c>
      <c r="D222" s="702">
        <v>5</v>
      </c>
      <c r="E222" s="550"/>
      <c r="F222" s="551">
        <f>D222*E222</f>
        <v>0</v>
      </c>
    </row>
    <row r="223" spans="1:6" s="552" customFormat="1" ht="12">
      <c r="A223" s="666"/>
      <c r="B223" s="657"/>
      <c r="C223" s="707"/>
      <c r="D223" s="702"/>
      <c r="E223" s="550"/>
      <c r="F223" s="551"/>
    </row>
    <row r="224" spans="1:6" s="552" customFormat="1" ht="12">
      <c r="A224" s="666" t="s">
        <v>1412</v>
      </c>
      <c r="B224" s="657" t="s">
        <v>1636</v>
      </c>
      <c r="C224" s="707"/>
      <c r="D224" s="702"/>
      <c r="E224" s="550"/>
      <c r="F224" s="551"/>
    </row>
    <row r="225" spans="1:6" s="552" customFormat="1" ht="24.75">
      <c r="A225" s="666"/>
      <c r="B225" s="712" t="s">
        <v>1637</v>
      </c>
      <c r="C225" s="707"/>
      <c r="D225" s="702"/>
      <c r="E225" s="550"/>
      <c r="F225" s="551"/>
    </row>
    <row r="226" spans="1:6" s="552" customFormat="1" ht="12">
      <c r="A226" s="666"/>
      <c r="B226" s="712" t="s">
        <v>1638</v>
      </c>
      <c r="C226" s="707"/>
      <c r="D226" s="702"/>
      <c r="E226" s="550"/>
      <c r="F226" s="551"/>
    </row>
    <row r="227" spans="1:6" s="552" customFormat="1" ht="12">
      <c r="A227" s="666"/>
      <c r="B227" s="712" t="s">
        <v>1639</v>
      </c>
      <c r="C227" s="707"/>
      <c r="D227" s="702"/>
      <c r="E227" s="550"/>
      <c r="F227" s="551"/>
    </row>
    <row r="228" spans="1:6" s="552" customFormat="1" ht="24.75">
      <c r="A228" s="666"/>
      <c r="B228" s="712" t="s">
        <v>1640</v>
      </c>
      <c r="C228" s="707"/>
      <c r="D228" s="702"/>
      <c r="E228" s="550"/>
      <c r="F228" s="551"/>
    </row>
    <row r="229" spans="1:6" s="552" customFormat="1" ht="12">
      <c r="A229" s="666"/>
      <c r="B229" s="657" t="s">
        <v>1618</v>
      </c>
      <c r="C229" s="707"/>
      <c r="D229" s="702"/>
      <c r="E229" s="550"/>
      <c r="F229" s="551"/>
    </row>
    <row r="230" spans="1:6" s="552" customFormat="1" ht="12">
      <c r="A230" s="666"/>
      <c r="B230" s="657" t="s">
        <v>1619</v>
      </c>
      <c r="C230" s="707" t="s">
        <v>1131</v>
      </c>
      <c r="D230" s="702">
        <v>6</v>
      </c>
      <c r="E230" s="550"/>
      <c r="F230" s="551">
        <f>D230*E230</f>
        <v>0</v>
      </c>
    </row>
    <row r="231" spans="1:6" s="552" customFormat="1" ht="12">
      <c r="A231" s="666"/>
      <c r="B231" s="657"/>
      <c r="C231" s="707"/>
      <c r="D231" s="702"/>
      <c r="E231" s="550"/>
      <c r="F231" s="551"/>
    </row>
    <row r="232" spans="1:6" s="552" customFormat="1" ht="12">
      <c r="A232" s="666" t="s">
        <v>1413</v>
      </c>
      <c r="B232" s="657" t="s">
        <v>1641</v>
      </c>
      <c r="C232" s="707"/>
      <c r="D232" s="702"/>
      <c r="E232" s="550"/>
      <c r="F232" s="551"/>
    </row>
    <row r="233" spans="1:6" s="552" customFormat="1" ht="62.25">
      <c r="A233" s="666"/>
      <c r="B233" s="712" t="s">
        <v>1642</v>
      </c>
      <c r="C233" s="707"/>
      <c r="D233" s="702"/>
      <c r="E233" s="550"/>
      <c r="F233" s="551"/>
    </row>
    <row r="234" spans="1:6" s="552" customFormat="1" ht="75">
      <c r="A234" s="666"/>
      <c r="B234" s="712" t="s">
        <v>1643</v>
      </c>
      <c r="C234" s="707"/>
      <c r="D234" s="702"/>
      <c r="E234" s="550"/>
      <c r="F234" s="551"/>
    </row>
    <row r="235" spans="1:6" s="552" customFormat="1" ht="24.75">
      <c r="A235" s="666"/>
      <c r="B235" s="712" t="s">
        <v>1644</v>
      </c>
      <c r="C235" s="707"/>
      <c r="D235" s="702"/>
      <c r="E235" s="550"/>
      <c r="F235" s="551"/>
    </row>
    <row r="236" spans="1:6" s="552" customFormat="1" ht="12">
      <c r="A236" s="666"/>
      <c r="B236" s="657" t="s">
        <v>1618</v>
      </c>
      <c r="C236" s="707"/>
      <c r="D236" s="702"/>
      <c r="E236" s="550"/>
      <c r="F236" s="551"/>
    </row>
    <row r="237" spans="1:6" s="552" customFormat="1" ht="12">
      <c r="A237" s="666"/>
      <c r="B237" s="657" t="s">
        <v>1645</v>
      </c>
      <c r="C237" s="707" t="s">
        <v>1131</v>
      </c>
      <c r="D237" s="702">
        <v>4</v>
      </c>
      <c r="E237" s="550"/>
      <c r="F237" s="551">
        <f>D237*E237</f>
        <v>0</v>
      </c>
    </row>
    <row r="238" spans="1:6" s="552" customFormat="1" ht="12">
      <c r="A238" s="666"/>
      <c r="B238" s="657"/>
      <c r="C238" s="707"/>
      <c r="D238" s="702"/>
      <c r="E238" s="550"/>
      <c r="F238" s="551"/>
    </row>
    <row r="239" spans="1:6" s="552" customFormat="1" ht="12">
      <c r="A239" s="666" t="s">
        <v>1414</v>
      </c>
      <c r="B239" s="657" t="s">
        <v>1646</v>
      </c>
      <c r="C239" s="707"/>
      <c r="D239" s="702"/>
      <c r="E239" s="550"/>
      <c r="F239" s="551"/>
    </row>
    <row r="240" spans="1:6" s="552" customFormat="1" ht="12">
      <c r="A240" s="666"/>
      <c r="B240" s="712" t="s">
        <v>1647</v>
      </c>
      <c r="C240" s="707"/>
      <c r="D240" s="702"/>
      <c r="E240" s="550"/>
      <c r="F240" s="551"/>
    </row>
    <row r="241" spans="1:6" s="552" customFormat="1" ht="12">
      <c r="A241" s="666"/>
      <c r="B241" s="712" t="s">
        <v>1648</v>
      </c>
      <c r="C241" s="707"/>
      <c r="D241" s="702"/>
      <c r="E241" s="550"/>
      <c r="F241" s="551"/>
    </row>
    <row r="242" spans="1:6" s="552" customFormat="1" ht="24.75">
      <c r="A242" s="666"/>
      <c r="B242" s="712" t="s">
        <v>1640</v>
      </c>
      <c r="C242" s="707"/>
      <c r="D242" s="702"/>
      <c r="E242" s="550"/>
      <c r="F242" s="551"/>
    </row>
    <row r="243" spans="1:6" s="552" customFormat="1" ht="12">
      <c r="A243" s="666"/>
      <c r="B243" s="657" t="s">
        <v>1618</v>
      </c>
      <c r="C243" s="707"/>
      <c r="D243" s="702"/>
      <c r="E243" s="550"/>
      <c r="F243" s="551"/>
    </row>
    <row r="244" spans="1:6" s="552" customFormat="1" ht="12">
      <c r="A244" s="666"/>
      <c r="B244" s="657" t="s">
        <v>1619</v>
      </c>
      <c r="C244" s="707" t="s">
        <v>1131</v>
      </c>
      <c r="D244" s="702">
        <v>4</v>
      </c>
      <c r="E244" s="550"/>
      <c r="F244" s="551">
        <f>D244*E244</f>
        <v>0</v>
      </c>
    </row>
    <row r="245" spans="1:6" s="552" customFormat="1" ht="12">
      <c r="A245" s="666"/>
      <c r="B245" s="657"/>
      <c r="C245" s="707"/>
      <c r="D245" s="702"/>
      <c r="E245" s="550"/>
      <c r="F245" s="551"/>
    </row>
    <row r="246" spans="1:6" s="552" customFormat="1" ht="12">
      <c r="A246" s="666" t="s">
        <v>1415</v>
      </c>
      <c r="B246" s="657" t="s">
        <v>1649</v>
      </c>
      <c r="C246" s="707"/>
      <c r="D246" s="702"/>
      <c r="E246" s="550"/>
      <c r="F246" s="551"/>
    </row>
    <row r="247" spans="1:6" s="572" customFormat="1" ht="24.75">
      <c r="A247" s="713"/>
      <c r="B247" s="64" t="s">
        <v>1650</v>
      </c>
      <c r="C247" s="7"/>
      <c r="D247" s="7"/>
      <c r="E247" s="6"/>
      <c r="F247" s="577"/>
    </row>
    <row r="248" spans="1:6" s="572" customFormat="1" ht="49.5">
      <c r="A248" s="713"/>
      <c r="B248" s="64" t="s">
        <v>1651</v>
      </c>
      <c r="C248" s="7"/>
      <c r="D248" s="7"/>
      <c r="E248" s="6"/>
      <c r="F248" s="577"/>
    </row>
    <row r="249" spans="1:6" s="572" customFormat="1" ht="12">
      <c r="A249" s="713"/>
      <c r="B249" s="64" t="s">
        <v>1652</v>
      </c>
      <c r="C249" s="7"/>
      <c r="D249" s="7"/>
      <c r="E249" s="6"/>
      <c r="F249" s="577"/>
    </row>
    <row r="250" spans="1:6" s="572" customFormat="1" ht="12">
      <c r="A250" s="7"/>
      <c r="B250" s="65" t="s">
        <v>1618</v>
      </c>
      <c r="C250" s="7"/>
      <c r="D250" s="7"/>
      <c r="E250" s="6"/>
      <c r="F250" s="577"/>
    </row>
    <row r="251" spans="1:6" s="572" customFormat="1" ht="12">
      <c r="A251" s="7"/>
      <c r="B251" s="65" t="s">
        <v>1653</v>
      </c>
      <c r="C251" s="7" t="s">
        <v>1131</v>
      </c>
      <c r="D251" s="7">
        <v>5</v>
      </c>
      <c r="E251" s="6"/>
      <c r="F251" s="577">
        <f>D251*E251</f>
        <v>0</v>
      </c>
    </row>
    <row r="252" spans="1:6" s="552" customFormat="1" ht="12">
      <c r="A252" s="666"/>
      <c r="B252" s="657"/>
      <c r="C252" s="707"/>
      <c r="D252" s="702"/>
      <c r="E252" s="550"/>
      <c r="F252" s="551"/>
    </row>
    <row r="253" spans="1:6" s="572" customFormat="1" ht="12">
      <c r="A253" s="666" t="s">
        <v>1416</v>
      </c>
      <c r="B253" s="65" t="s">
        <v>1654</v>
      </c>
      <c r="C253" s="7"/>
      <c r="D253" s="7"/>
      <c r="E253" s="6"/>
      <c r="F253" s="577"/>
    </row>
    <row r="254" spans="1:6" s="572" customFormat="1" ht="12">
      <c r="A254" s="7"/>
      <c r="B254" s="64" t="s">
        <v>1655</v>
      </c>
      <c r="C254" s="7"/>
      <c r="D254" s="7"/>
      <c r="E254" s="6"/>
      <c r="F254" s="577"/>
    </row>
    <row r="255" spans="1:6" s="572" customFormat="1" ht="12">
      <c r="A255" s="713"/>
      <c r="B255" s="64" t="s">
        <v>1656</v>
      </c>
      <c r="C255" s="7"/>
      <c r="D255" s="7"/>
      <c r="E255" s="6"/>
      <c r="F255" s="577"/>
    </row>
    <row r="256" spans="1:6" s="572" customFormat="1" ht="12">
      <c r="A256" s="7"/>
      <c r="B256" s="65" t="s">
        <v>1624</v>
      </c>
      <c r="C256" s="7"/>
      <c r="D256" s="7"/>
      <c r="E256" s="6"/>
      <c r="F256" s="577"/>
    </row>
    <row r="257" spans="1:6" s="572" customFormat="1" ht="12">
      <c r="A257" s="713"/>
      <c r="B257" s="65" t="s">
        <v>1657</v>
      </c>
      <c r="C257" s="7" t="s">
        <v>1131</v>
      </c>
      <c r="D257" s="7">
        <v>5</v>
      </c>
      <c r="E257" s="6"/>
      <c r="F257" s="577">
        <f>D257*E257</f>
        <v>0</v>
      </c>
    </row>
    <row r="258" spans="1:6" s="552" customFormat="1" ht="12">
      <c r="A258" s="666"/>
      <c r="B258" s="657"/>
      <c r="C258" s="707"/>
      <c r="D258" s="702"/>
      <c r="E258" s="550"/>
      <c r="F258" s="551"/>
    </row>
    <row r="259" spans="1:6" ht="24.75">
      <c r="A259" s="714" t="s">
        <v>10</v>
      </c>
      <c r="B259" s="715" t="s">
        <v>1658</v>
      </c>
      <c r="C259" s="716"/>
      <c r="D259" s="717"/>
      <c r="E259" s="580"/>
      <c r="F259" s="581"/>
    </row>
    <row r="260" spans="1:6" ht="37.5">
      <c r="A260" s="714"/>
      <c r="B260" s="718" t="s">
        <v>1659</v>
      </c>
      <c r="C260" s="716"/>
      <c r="D260" s="717"/>
      <c r="E260" s="580"/>
      <c r="F260" s="581"/>
    </row>
    <row r="261" spans="1:6" ht="37.5">
      <c r="A261" s="714"/>
      <c r="B261" s="718" t="s">
        <v>1660</v>
      </c>
      <c r="C261" s="716"/>
      <c r="D261" s="717"/>
      <c r="E261" s="580"/>
      <c r="F261" s="581"/>
    </row>
    <row r="262" spans="1:6" ht="13.5">
      <c r="A262" s="714"/>
      <c r="B262" s="718" t="s">
        <v>1661</v>
      </c>
      <c r="C262" s="716"/>
      <c r="D262" s="717"/>
      <c r="E262" s="580"/>
      <c r="F262" s="581"/>
    </row>
    <row r="263" spans="1:6" ht="13.5">
      <c r="A263" s="714"/>
      <c r="B263" s="715" t="s">
        <v>1662</v>
      </c>
      <c r="C263" s="716"/>
      <c r="D263" s="717"/>
      <c r="E263" s="580"/>
      <c r="F263" s="581"/>
    </row>
    <row r="264" spans="1:6" ht="24.75">
      <c r="A264" s="714"/>
      <c r="B264" s="715" t="s">
        <v>1663</v>
      </c>
      <c r="C264" s="716"/>
      <c r="D264" s="717"/>
      <c r="E264" s="580"/>
      <c r="F264" s="581"/>
    </row>
    <row r="265" spans="1:6" ht="13.5">
      <c r="A265" s="714"/>
      <c r="B265" s="715" t="s">
        <v>1618</v>
      </c>
      <c r="C265" s="716"/>
      <c r="D265" s="717"/>
      <c r="E265" s="580"/>
      <c r="F265" s="581"/>
    </row>
    <row r="266" spans="1:6" ht="13.5">
      <c r="A266" s="714"/>
      <c r="B266" s="715" t="s">
        <v>1454</v>
      </c>
      <c r="C266" s="716" t="s">
        <v>1131</v>
      </c>
      <c r="D266" s="719">
        <v>2</v>
      </c>
      <c r="E266" s="566"/>
      <c r="F266" s="551">
        <f>D266*E266</f>
        <v>0</v>
      </c>
    </row>
    <row r="267" spans="1:6" ht="13.5">
      <c r="A267" s="720"/>
      <c r="B267" s="721"/>
      <c r="C267" s="722"/>
      <c r="D267" s="722"/>
      <c r="E267" s="582"/>
      <c r="F267" s="583"/>
    </row>
    <row r="268" spans="1:6" ht="37.5">
      <c r="A268" s="683" t="s">
        <v>11</v>
      </c>
      <c r="B268" s="721" t="s">
        <v>1664</v>
      </c>
      <c r="C268" s="722"/>
      <c r="D268" s="723"/>
      <c r="E268" s="584"/>
      <c r="F268" s="585"/>
    </row>
    <row r="269" spans="1:6" ht="13.5">
      <c r="A269" s="683"/>
      <c r="B269" s="721" t="s">
        <v>1665</v>
      </c>
      <c r="C269" s="722" t="s">
        <v>614</v>
      </c>
      <c r="D269" s="723">
        <v>4</v>
      </c>
      <c r="E269" s="566"/>
      <c r="F269" s="586">
        <f>D269*E269</f>
        <v>0</v>
      </c>
    </row>
    <row r="270" spans="1:6" ht="16.5">
      <c r="A270" s="724"/>
      <c r="B270" s="725" t="s">
        <v>1666</v>
      </c>
      <c r="C270" s="726" t="s">
        <v>614</v>
      </c>
      <c r="D270" s="727">
        <v>1</v>
      </c>
      <c r="E270" s="587"/>
      <c r="F270" s="564">
        <f>D270*E270</f>
        <v>0</v>
      </c>
    </row>
    <row r="271" spans="1:6" s="535" customFormat="1" ht="13.5">
      <c r="A271" s="637"/>
      <c r="B271" s="655" t="s">
        <v>2889</v>
      </c>
      <c r="C271" s="635"/>
      <c r="D271" s="636"/>
      <c r="E271" s="549"/>
      <c r="F271" s="539">
        <f>SUM(F198:F270)</f>
        <v>0</v>
      </c>
    </row>
    <row r="272" spans="1:6" s="552" customFormat="1" ht="12">
      <c r="A272" s="666"/>
      <c r="B272" s="657"/>
      <c r="C272" s="707"/>
      <c r="D272" s="702"/>
      <c r="E272" s="550"/>
      <c r="F272" s="551"/>
    </row>
    <row r="273" spans="1:6" s="552" customFormat="1" ht="12">
      <c r="A273" s="666"/>
      <c r="B273" s="657"/>
      <c r="C273" s="707"/>
      <c r="D273" s="702"/>
      <c r="E273" s="550"/>
      <c r="F273" s="551"/>
    </row>
    <row r="274" spans="1:6" s="540" customFormat="1" ht="13.5">
      <c r="A274" s="638" t="s">
        <v>1667</v>
      </c>
      <c r="B274" s="639"/>
      <c r="C274" s="640"/>
      <c r="D274" s="641"/>
      <c r="E274" s="538"/>
      <c r="F274" s="539"/>
    </row>
    <row r="275" spans="1:6" ht="13.5">
      <c r="A275" s="720"/>
      <c r="B275" s="721"/>
      <c r="C275" s="722"/>
      <c r="D275" s="722"/>
      <c r="E275" s="5"/>
      <c r="F275" s="565"/>
    </row>
    <row r="276" spans="1:6" ht="37.5">
      <c r="A276" s="728" t="s">
        <v>1408</v>
      </c>
      <c r="B276" s="729" t="s">
        <v>1668</v>
      </c>
      <c r="C276" s="730"/>
      <c r="D276" s="730"/>
      <c r="E276" s="5"/>
      <c r="F276" s="565"/>
    </row>
    <row r="277" spans="1:6" ht="37.5">
      <c r="A277" s="728"/>
      <c r="B277" s="729" t="s">
        <v>1669</v>
      </c>
      <c r="C277" s="7" t="s">
        <v>1131</v>
      </c>
      <c r="D277" s="7">
        <v>1</v>
      </c>
      <c r="E277" s="5"/>
      <c r="F277" s="551">
        <f>(F22+F58+F144+F181+F271)*0.03</f>
        <v>0</v>
      </c>
    </row>
    <row r="278" spans="1:6" s="552" customFormat="1" ht="12">
      <c r="A278" s="666"/>
      <c r="B278" s="657"/>
      <c r="C278" s="707"/>
      <c r="D278" s="702"/>
      <c r="E278" s="550"/>
      <c r="F278" s="551"/>
    </row>
    <row r="279" spans="1:6" ht="37.5">
      <c r="A279" s="683" t="s">
        <v>1409</v>
      </c>
      <c r="B279" s="65" t="s">
        <v>1671</v>
      </c>
      <c r="C279" s="7" t="s">
        <v>1131</v>
      </c>
      <c r="D279" s="7">
        <v>1</v>
      </c>
      <c r="E279" s="5"/>
      <c r="F279" s="551">
        <f>D279*E279</f>
        <v>0</v>
      </c>
    </row>
    <row r="280" spans="1:6" ht="13.5">
      <c r="A280" s="683"/>
      <c r="B280" s="65"/>
      <c r="C280" s="7"/>
      <c r="D280" s="7"/>
      <c r="E280" s="5"/>
      <c r="F280" s="551"/>
    </row>
    <row r="281" spans="1:6" s="568" customFormat="1" ht="37.5">
      <c r="A281" s="679" t="s">
        <v>1410</v>
      </c>
      <c r="B281" s="731" t="s">
        <v>1672</v>
      </c>
      <c r="C281" s="707" t="s">
        <v>1131</v>
      </c>
      <c r="D281" s="702">
        <v>1</v>
      </c>
      <c r="E281" s="588"/>
      <c r="F281" s="589">
        <f>D281*E281</f>
        <v>0</v>
      </c>
    </row>
    <row r="282" spans="1:6" s="552" customFormat="1" ht="12">
      <c r="A282" s="666"/>
      <c r="B282" s="657"/>
      <c r="C282" s="707"/>
      <c r="D282" s="702"/>
      <c r="E282" s="550"/>
      <c r="F282" s="551"/>
    </row>
    <row r="283" spans="1:6" s="552" customFormat="1" ht="12">
      <c r="A283" s="666" t="s">
        <v>1411</v>
      </c>
      <c r="B283" s="657" t="s">
        <v>2930</v>
      </c>
      <c r="C283" s="707" t="s">
        <v>1131</v>
      </c>
      <c r="D283" s="316">
        <v>1</v>
      </c>
      <c r="E283" s="550"/>
      <c r="F283" s="551">
        <f>D283*E283</f>
        <v>0</v>
      </c>
    </row>
    <row r="284" spans="1:6" s="552" customFormat="1" ht="12">
      <c r="A284" s="666"/>
      <c r="B284" s="657"/>
      <c r="C284" s="707"/>
      <c r="D284" s="702"/>
      <c r="E284" s="550"/>
      <c r="F284" s="551"/>
    </row>
    <row r="285" spans="1:6" s="552" customFormat="1" ht="12">
      <c r="A285" s="666" t="s">
        <v>1412</v>
      </c>
      <c r="B285" s="643" t="s">
        <v>460</v>
      </c>
      <c r="C285" s="707" t="s">
        <v>1122</v>
      </c>
      <c r="D285" s="702"/>
      <c r="E285" s="550"/>
      <c r="F285" s="551" t="s">
        <v>2890</v>
      </c>
    </row>
    <row r="286" spans="1:6" s="552" customFormat="1" ht="12">
      <c r="A286" s="666"/>
      <c r="B286" s="657"/>
      <c r="C286" s="707"/>
      <c r="D286" s="702"/>
      <c r="E286" s="550"/>
      <c r="F286" s="551"/>
    </row>
    <row r="287" spans="1:6" s="590" customFormat="1" ht="49.5">
      <c r="A287" s="724" t="s">
        <v>1413</v>
      </c>
      <c r="B287" s="66" t="s">
        <v>2891</v>
      </c>
      <c r="C287" s="8" t="s">
        <v>1131</v>
      </c>
      <c r="D287" s="8">
        <v>1</v>
      </c>
      <c r="E287" s="9"/>
      <c r="F287" s="564">
        <f>D287*E287</f>
        <v>0</v>
      </c>
    </row>
    <row r="288" spans="1:6" s="535" customFormat="1" ht="13.5">
      <c r="A288" s="637"/>
      <c r="B288" s="655" t="s">
        <v>2889</v>
      </c>
      <c r="C288" s="635"/>
      <c r="D288" s="636"/>
      <c r="E288" s="549"/>
      <c r="F288" s="539">
        <f>SUM(F277:F287)</f>
        <v>0</v>
      </c>
    </row>
    <row r="289" spans="1:6" s="552" customFormat="1" ht="12">
      <c r="A289" s="666"/>
      <c r="B289" s="657"/>
      <c r="C289" s="707"/>
      <c r="D289" s="702"/>
      <c r="E289" s="550"/>
      <c r="F289" s="551"/>
    </row>
    <row r="290" spans="1:6" s="552" customFormat="1" ht="12">
      <c r="A290" s="666"/>
      <c r="B290" s="657"/>
      <c r="C290" s="707"/>
      <c r="D290" s="702"/>
      <c r="E290" s="550"/>
      <c r="F290" s="551"/>
    </row>
    <row r="291" spans="1:6" s="552" customFormat="1" ht="12">
      <c r="A291" s="666"/>
      <c r="B291" s="657"/>
      <c r="C291" s="707"/>
      <c r="D291" s="702"/>
      <c r="E291" s="550"/>
      <c r="F291" s="551"/>
    </row>
    <row r="292" spans="1:6" s="540" customFormat="1" ht="13.5">
      <c r="A292" s="638" t="s">
        <v>1769</v>
      </c>
      <c r="B292" s="639"/>
      <c r="C292" s="640"/>
      <c r="D292" s="641"/>
      <c r="E292" s="538"/>
      <c r="F292" s="539"/>
    </row>
    <row r="293" spans="1:6" s="552" customFormat="1" ht="12">
      <c r="A293" s="664"/>
      <c r="B293" s="657"/>
      <c r="C293" s="732"/>
      <c r="D293" s="732"/>
      <c r="E293" s="550"/>
      <c r="F293" s="551"/>
    </row>
    <row r="294" spans="1:6" s="552" customFormat="1" ht="12">
      <c r="A294" s="656" t="s">
        <v>1408</v>
      </c>
      <c r="B294" s="657" t="s">
        <v>1770</v>
      </c>
      <c r="C294" s="658"/>
      <c r="D294" s="659"/>
      <c r="E294" s="550"/>
      <c r="F294" s="551">
        <f>F22</f>
        <v>0</v>
      </c>
    </row>
    <row r="295" spans="1:6" s="552" customFormat="1" ht="12">
      <c r="A295" s="733" t="s">
        <v>1771</v>
      </c>
      <c r="B295" s="657" t="s">
        <v>1772</v>
      </c>
      <c r="C295" s="658"/>
      <c r="D295" s="659"/>
      <c r="E295" s="550"/>
      <c r="F295" s="551">
        <f>F58</f>
        <v>0</v>
      </c>
    </row>
    <row r="296" spans="1:6" s="552" customFormat="1" ht="12">
      <c r="A296" s="734" t="s">
        <v>1773</v>
      </c>
      <c r="B296" s="657" t="s">
        <v>1774</v>
      </c>
      <c r="C296" s="658"/>
      <c r="D296" s="659"/>
      <c r="E296" s="550"/>
      <c r="F296" s="551">
        <f>F144</f>
        <v>0</v>
      </c>
    </row>
    <row r="297" spans="1:6" s="552" customFormat="1" ht="12">
      <c r="A297" s="656" t="s">
        <v>1409</v>
      </c>
      <c r="B297" s="657" t="s">
        <v>1775</v>
      </c>
      <c r="C297" s="658"/>
      <c r="D297" s="659"/>
      <c r="E297" s="550"/>
      <c r="F297" s="551">
        <f>F181</f>
        <v>0</v>
      </c>
    </row>
    <row r="298" spans="1:6" s="552" customFormat="1" ht="12">
      <c r="A298" s="656" t="s">
        <v>1410</v>
      </c>
      <c r="B298" s="657" t="s">
        <v>903</v>
      </c>
      <c r="C298" s="658"/>
      <c r="D298" s="659"/>
      <c r="E298" s="550"/>
      <c r="F298" s="551">
        <f>F271</f>
        <v>0</v>
      </c>
    </row>
    <row r="299" spans="1:6" s="552" customFormat="1" ht="12">
      <c r="A299" s="677" t="s">
        <v>1411</v>
      </c>
      <c r="B299" s="709" t="s">
        <v>1776</v>
      </c>
      <c r="C299" s="735"/>
      <c r="D299" s="736"/>
      <c r="E299" s="578"/>
      <c r="F299" s="564">
        <f>F288</f>
        <v>0</v>
      </c>
    </row>
    <row r="300" spans="1:6" s="552" customFormat="1" ht="12">
      <c r="A300" s="679"/>
      <c r="B300" s="737" t="s">
        <v>1777</v>
      </c>
      <c r="C300" s="738"/>
      <c r="D300" s="702"/>
      <c r="E300" s="588"/>
      <c r="F300" s="591">
        <f>SUM(F294:F299)</f>
        <v>0</v>
      </c>
    </row>
    <row r="301" spans="1:6" s="552" customFormat="1" ht="12">
      <c r="A301" s="708"/>
      <c r="B301" s="739"/>
      <c r="C301" s="740"/>
      <c r="D301" s="711"/>
      <c r="E301" s="592"/>
      <c r="F301" s="593"/>
    </row>
    <row r="302" spans="1:6" s="552" customFormat="1" ht="21.75" customHeight="1" thickBot="1">
      <c r="A302" s="741"/>
      <c r="B302" s="742" t="s">
        <v>2889</v>
      </c>
      <c r="C302" s="743"/>
      <c r="D302" s="744"/>
      <c r="E302" s="594"/>
      <c r="F302" s="595">
        <f>SUM(F300:F301)</f>
        <v>0</v>
      </c>
    </row>
    <row r="303" spans="1:4" ht="14.25" thickTop="1">
      <c r="A303" s="745"/>
      <c r="B303" s="746"/>
      <c r="C303" s="747"/>
      <c r="D303" s="748"/>
    </row>
    <row r="304" spans="1:4" ht="13.5">
      <c r="A304" s="745"/>
      <c r="B304" s="746"/>
      <c r="C304" s="747"/>
      <c r="D304" s="748"/>
    </row>
    <row r="305" spans="1:4" ht="13.5">
      <c r="A305" s="745"/>
      <c r="B305" s="746"/>
      <c r="C305" s="747"/>
      <c r="D305" s="748"/>
    </row>
    <row r="306" spans="1:6" s="602" customFormat="1" ht="13.5">
      <c r="A306" s="749"/>
      <c r="B306" s="750" t="s">
        <v>1606</v>
      </c>
      <c r="C306" s="751"/>
      <c r="D306" s="752"/>
      <c r="E306" s="5"/>
      <c r="F306" s="565"/>
    </row>
    <row r="307" spans="1:6" s="572" customFormat="1" ht="49.5">
      <c r="A307" s="753" t="s">
        <v>685</v>
      </c>
      <c r="B307" s="729" t="s">
        <v>1778</v>
      </c>
      <c r="C307" s="7"/>
      <c r="D307" s="676"/>
      <c r="E307" s="6"/>
      <c r="F307" s="577"/>
    </row>
    <row r="308" spans="1:6" s="572" customFormat="1" ht="37.5">
      <c r="A308" s="753" t="s">
        <v>685</v>
      </c>
      <c r="B308" s="729" t="s">
        <v>1779</v>
      </c>
      <c r="C308" s="7"/>
      <c r="D308" s="676"/>
      <c r="E308" s="6"/>
      <c r="F308" s="577"/>
    </row>
    <row r="309" spans="1:6" s="572" customFormat="1" ht="24.75">
      <c r="A309" s="753" t="s">
        <v>685</v>
      </c>
      <c r="B309" s="754" t="s">
        <v>1780</v>
      </c>
      <c r="C309" s="755"/>
      <c r="D309" s="756"/>
      <c r="E309" s="6"/>
      <c r="F309" s="577"/>
    </row>
    <row r="310" spans="1:6" s="572" customFormat="1" ht="24.75">
      <c r="A310" s="753" t="s">
        <v>685</v>
      </c>
      <c r="B310" s="729" t="s">
        <v>1781</v>
      </c>
      <c r="C310" s="7"/>
      <c r="D310" s="676"/>
      <c r="E310" s="6"/>
      <c r="F310" s="577"/>
    </row>
    <row r="311" spans="1:6" s="572" customFormat="1" ht="62.25">
      <c r="A311" s="753" t="s">
        <v>685</v>
      </c>
      <c r="B311" s="729" t="s">
        <v>1782</v>
      </c>
      <c r="C311" s="7"/>
      <c r="D311" s="676"/>
      <c r="E311" s="6"/>
      <c r="F311" s="577"/>
    </row>
    <row r="312" spans="1:6" s="572" customFormat="1" ht="37.5">
      <c r="A312" s="753" t="s">
        <v>685</v>
      </c>
      <c r="B312" s="729" t="s">
        <v>1783</v>
      </c>
      <c r="C312" s="7"/>
      <c r="D312" s="676"/>
      <c r="E312" s="6"/>
      <c r="F312" s="577"/>
    </row>
    <row r="313" spans="1:6" s="572" customFormat="1" ht="49.5">
      <c r="A313" s="753" t="s">
        <v>685</v>
      </c>
      <c r="B313" s="729" t="s">
        <v>1784</v>
      </c>
      <c r="C313" s="7"/>
      <c r="D313" s="676"/>
      <c r="E313" s="6"/>
      <c r="F313" s="577"/>
    </row>
    <row r="314" spans="1:6" s="572" customFormat="1" ht="37.5">
      <c r="A314" s="753" t="s">
        <v>685</v>
      </c>
      <c r="B314" s="729" t="s">
        <v>1785</v>
      </c>
      <c r="C314" s="7"/>
      <c r="D314" s="676"/>
      <c r="E314" s="6"/>
      <c r="F314" s="577"/>
    </row>
    <row r="315" spans="1:6" s="572" customFormat="1" ht="37.5">
      <c r="A315" s="753" t="s">
        <v>685</v>
      </c>
      <c r="B315" s="729" t="s">
        <v>1786</v>
      </c>
      <c r="C315" s="7"/>
      <c r="D315" s="676"/>
      <c r="E315" s="6"/>
      <c r="F315" s="577"/>
    </row>
    <row r="316" spans="1:6" s="572" customFormat="1" ht="12">
      <c r="A316" s="753" t="s">
        <v>685</v>
      </c>
      <c r="B316" s="729" t="s">
        <v>1787</v>
      </c>
      <c r="C316" s="7"/>
      <c r="D316" s="676"/>
      <c r="E316" s="6"/>
      <c r="F316" s="577"/>
    </row>
    <row r="317" spans="1:6" s="572" customFormat="1" ht="12">
      <c r="A317" s="728"/>
      <c r="B317" s="729" t="s">
        <v>1788</v>
      </c>
      <c r="C317" s="7"/>
      <c r="D317" s="676"/>
      <c r="E317" s="6"/>
      <c r="F317" s="577"/>
    </row>
    <row r="318" spans="1:6" s="572" customFormat="1" ht="12">
      <c r="A318" s="728"/>
      <c r="B318" s="729" t="s">
        <v>1789</v>
      </c>
      <c r="C318" s="7"/>
      <c r="D318" s="676"/>
      <c r="E318" s="6"/>
      <c r="F318" s="577"/>
    </row>
    <row r="319" spans="1:6" s="572" customFormat="1" ht="12">
      <c r="A319" s="728"/>
      <c r="B319" s="729" t="s">
        <v>1790</v>
      </c>
      <c r="C319" s="7"/>
      <c r="D319" s="676"/>
      <c r="E319" s="6"/>
      <c r="F319" s="577"/>
    </row>
    <row r="320" spans="1:6" s="572" customFormat="1" ht="12">
      <c r="A320" s="728"/>
      <c r="B320" s="729" t="s">
        <v>1791</v>
      </c>
      <c r="C320" s="7"/>
      <c r="D320" s="676"/>
      <c r="E320" s="6"/>
      <c r="F320" s="577"/>
    </row>
    <row r="321" spans="1:6" s="572" customFormat="1" ht="12">
      <c r="A321" s="728"/>
      <c r="B321" s="729" t="s">
        <v>1792</v>
      </c>
      <c r="C321" s="7"/>
      <c r="D321" s="676"/>
      <c r="E321" s="6"/>
      <c r="F321" s="577"/>
    </row>
    <row r="322" spans="1:6" s="572" customFormat="1" ht="12">
      <c r="A322" s="728"/>
      <c r="B322" s="729" t="s">
        <v>1793</v>
      </c>
      <c r="C322" s="7"/>
      <c r="D322" s="676"/>
      <c r="E322" s="6"/>
      <c r="F322" s="577"/>
    </row>
    <row r="323" spans="1:6" s="572" customFormat="1" ht="24.75">
      <c r="A323" s="728"/>
      <c r="B323" s="729" t="s">
        <v>1794</v>
      </c>
      <c r="C323" s="7"/>
      <c r="D323" s="676"/>
      <c r="E323" s="6"/>
      <c r="F323" s="577"/>
    </row>
    <row r="324" spans="1:6" s="572" customFormat="1" ht="24.75">
      <c r="A324" s="728"/>
      <c r="B324" s="729" t="s">
        <v>1795</v>
      </c>
      <c r="C324" s="7"/>
      <c r="D324" s="676"/>
      <c r="E324" s="6"/>
      <c r="F324" s="577"/>
    </row>
    <row r="325" spans="1:6" s="572" customFormat="1" ht="12">
      <c r="A325" s="728"/>
      <c r="B325" s="729" t="s">
        <v>1796</v>
      </c>
      <c r="C325" s="7"/>
      <c r="D325" s="676"/>
      <c r="E325" s="6"/>
      <c r="F325" s="577"/>
    </row>
    <row r="326" spans="1:6" s="572" customFormat="1" ht="24.75">
      <c r="A326" s="728"/>
      <c r="B326" s="729" t="s">
        <v>1797</v>
      </c>
      <c r="C326" s="7"/>
      <c r="D326" s="676"/>
      <c r="E326" s="6"/>
      <c r="F326" s="577"/>
    </row>
    <row r="327" spans="1:6" s="572" customFormat="1" ht="12">
      <c r="A327" s="728"/>
      <c r="B327" s="729" t="s">
        <v>1798</v>
      </c>
      <c r="C327" s="7"/>
      <c r="D327" s="676"/>
      <c r="E327" s="6"/>
      <c r="F327" s="577"/>
    </row>
    <row r="328" spans="1:6" s="572" customFormat="1" ht="24.75">
      <c r="A328" s="728"/>
      <c r="B328" s="729" t="s">
        <v>1799</v>
      </c>
      <c r="C328" s="7"/>
      <c r="D328" s="676"/>
      <c r="E328" s="6"/>
      <c r="F328" s="577"/>
    </row>
    <row r="329" spans="1:4" ht="13.5">
      <c r="A329" s="745"/>
      <c r="B329" s="746"/>
      <c r="C329" s="747"/>
      <c r="D329" s="748"/>
    </row>
    <row r="330" spans="1:4" ht="13.5">
      <c r="A330" s="745"/>
      <c r="B330" s="746"/>
      <c r="C330" s="747"/>
      <c r="D330" s="748"/>
    </row>
    <row r="331" spans="1:4" ht="13.5">
      <c r="A331" s="745"/>
      <c r="B331" s="746"/>
      <c r="C331" s="747"/>
      <c r="D331" s="748"/>
    </row>
    <row r="332" spans="1:6" s="605" customFormat="1" ht="11.25">
      <c r="A332" s="757"/>
      <c r="B332" s="758" t="s">
        <v>1800</v>
      </c>
      <c r="C332" s="759"/>
      <c r="D332" s="760"/>
      <c r="E332" s="603"/>
      <c r="F332" s="604"/>
    </row>
    <row r="333" spans="1:6" s="605" customFormat="1" ht="11.25">
      <c r="A333" s="757"/>
      <c r="B333" s="758" t="s">
        <v>1801</v>
      </c>
      <c r="C333" s="759"/>
      <c r="D333" s="760"/>
      <c r="E333" s="603"/>
      <c r="F333" s="604"/>
    </row>
  </sheetData>
  <sheetProtection password="C71F" sheet="1"/>
  <printOptions/>
  <pageMargins left="0.96" right="0.31" top="0.79" bottom="0.78" header="0.38" footer="0.38"/>
  <pageSetup horizontalDpi="600" verticalDpi="600" orientation="portrait" paperSize="9" scale="82" r:id="rId1"/>
  <headerFooter alignWithMargins="0">
    <oddFooter>&amp;Cstran &amp;P</oddFooter>
  </headerFooter>
  <rowBreaks count="5" manualBreakCount="5">
    <brk id="38" max="6" man="1"/>
    <brk id="60" max="6" man="1"/>
    <brk id="123" max="6" man="1"/>
    <brk id="207" max="6" man="1"/>
    <brk id="238" max="6" man="1"/>
  </rowBreaks>
</worksheet>
</file>

<file path=xl/worksheets/sheet4.xml><?xml version="1.0" encoding="utf-8"?>
<worksheet xmlns="http://schemas.openxmlformats.org/spreadsheetml/2006/main" xmlns:r="http://schemas.openxmlformats.org/officeDocument/2006/relationships">
  <dimension ref="A1:S739"/>
  <sheetViews>
    <sheetView view="pageBreakPreview" zoomScaleSheetLayoutView="100" zoomScalePageLayoutView="0" workbookViewId="0" topLeftCell="A1">
      <selection activeCell="E8" sqref="E8"/>
    </sheetView>
  </sheetViews>
  <sheetFormatPr defaultColWidth="9.140625" defaultRowHeight="12.75"/>
  <cols>
    <col min="1" max="1" width="4.7109375" style="947" customWidth="1"/>
    <col min="2" max="2" width="53.421875" style="940" customWidth="1"/>
    <col min="3" max="3" width="6.57421875" style="13" customWidth="1"/>
    <col min="4" max="4" width="6.140625" style="947" customWidth="1"/>
    <col min="5" max="5" width="10.00390625" style="499" customWidth="1"/>
    <col min="6" max="6" width="15.00390625" style="1010" bestFit="1" customWidth="1"/>
    <col min="7" max="7" width="2.00390625" style="948" customWidth="1"/>
    <col min="8" max="16384" width="9.140625" style="948" customWidth="1"/>
  </cols>
  <sheetData>
    <row r="1" spans="1:6" ht="14.25" thickBot="1">
      <c r="A1" s="761"/>
      <c r="B1" s="1522" t="s">
        <v>1804</v>
      </c>
      <c r="C1" s="1523"/>
      <c r="D1" s="1523"/>
      <c r="E1" s="952"/>
      <c r="F1" s="953"/>
    </row>
    <row r="2" spans="1:6" ht="12">
      <c r="A2" s="762"/>
      <c r="B2" s="763"/>
      <c r="C2" s="764"/>
      <c r="D2" s="765"/>
      <c r="E2" s="954"/>
      <c r="F2" s="955"/>
    </row>
    <row r="3" spans="1:6" ht="15">
      <c r="A3" s="766" t="s">
        <v>2547</v>
      </c>
      <c r="B3" s="767" t="s">
        <v>2548</v>
      </c>
      <c r="C3" s="764"/>
      <c r="D3" s="765"/>
      <c r="E3" s="954"/>
      <c r="F3" s="955"/>
    </row>
    <row r="4" spans="1:6" ht="12">
      <c r="A4" s="762"/>
      <c r="B4" s="763"/>
      <c r="C4" s="764"/>
      <c r="D4" s="765"/>
      <c r="E4" s="954"/>
      <c r="F4" s="955"/>
    </row>
    <row r="5" spans="1:6" ht="12">
      <c r="A5" s="762"/>
      <c r="B5" s="763"/>
      <c r="C5" s="764"/>
      <c r="D5" s="765"/>
      <c r="E5" s="954"/>
      <c r="F5" s="955"/>
    </row>
    <row r="6" spans="1:6" ht="12.75">
      <c r="A6" s="768" t="s">
        <v>2312</v>
      </c>
      <c r="B6" s="1524" t="s">
        <v>1805</v>
      </c>
      <c r="C6" s="1525"/>
      <c r="D6" s="1525"/>
      <c r="E6" s="954"/>
      <c r="F6" s="955"/>
    </row>
    <row r="7" spans="1:6" ht="12">
      <c r="A7" s="762"/>
      <c r="B7" s="763"/>
      <c r="C7" s="764"/>
      <c r="D7" s="765"/>
      <c r="E7" s="954"/>
      <c r="F7" s="955"/>
    </row>
    <row r="8" spans="1:6" ht="30">
      <c r="A8" s="762">
        <v>1</v>
      </c>
      <c r="B8" s="177" t="s">
        <v>1372</v>
      </c>
      <c r="C8" s="764" t="s">
        <v>1131</v>
      </c>
      <c r="D8" s="765">
        <v>17</v>
      </c>
      <c r="E8" s="954"/>
      <c r="F8" s="955">
        <f>SUM(D8*E8)</f>
        <v>0</v>
      </c>
    </row>
    <row r="9" spans="1:6" ht="12">
      <c r="A9" s="762"/>
      <c r="B9" s="769"/>
      <c r="C9" s="764"/>
      <c r="D9" s="765"/>
      <c r="E9" s="954"/>
      <c r="F9" s="955"/>
    </row>
    <row r="10" spans="1:6" ht="19.5">
      <c r="A10" s="762">
        <v>2</v>
      </c>
      <c r="B10" s="177" t="s">
        <v>1373</v>
      </c>
      <c r="C10" s="764" t="s">
        <v>1131</v>
      </c>
      <c r="D10" s="765">
        <v>1</v>
      </c>
      <c r="E10" s="954"/>
      <c r="F10" s="955">
        <f>SUM(D10*E10)</f>
        <v>0</v>
      </c>
    </row>
    <row r="11" spans="1:6" ht="12">
      <c r="A11" s="762"/>
      <c r="B11" s="177"/>
      <c r="C11" s="764"/>
      <c r="D11" s="765"/>
      <c r="E11" s="954"/>
      <c r="F11" s="955"/>
    </row>
    <row r="12" spans="1:6" ht="12.75">
      <c r="A12" s="770"/>
      <c r="B12" s="771" t="s">
        <v>907</v>
      </c>
      <c r="C12" s="772"/>
      <c r="D12" s="773"/>
      <c r="E12" s="956"/>
      <c r="F12" s="957">
        <f>SUM(F8:F10)</f>
        <v>0</v>
      </c>
    </row>
    <row r="13" spans="1:6" ht="12.75">
      <c r="A13" s="762"/>
      <c r="B13" s="774"/>
      <c r="C13" s="764"/>
      <c r="D13" s="765"/>
      <c r="E13" s="954"/>
      <c r="F13" s="955"/>
    </row>
    <row r="14" spans="1:6" ht="12.75">
      <c r="A14" s="762"/>
      <c r="B14" s="774"/>
      <c r="C14" s="764"/>
      <c r="D14" s="765"/>
      <c r="E14" s="954"/>
      <c r="F14" s="955"/>
    </row>
    <row r="15" spans="1:6" ht="12.75">
      <c r="A15" s="762"/>
      <c r="B15" s="774" t="s">
        <v>1374</v>
      </c>
      <c r="C15" s="764"/>
      <c r="D15" s="765"/>
      <c r="E15" s="954"/>
      <c r="F15" s="955"/>
    </row>
    <row r="16" spans="1:6" ht="12.75">
      <c r="A16" s="762"/>
      <c r="B16" s="774"/>
      <c r="C16" s="764"/>
      <c r="D16" s="765"/>
      <c r="E16" s="954"/>
      <c r="F16" s="955"/>
    </row>
    <row r="17" spans="1:6" ht="12.75">
      <c r="A17" s="768" t="s">
        <v>1806</v>
      </c>
      <c r="B17" s="1524" t="s">
        <v>1807</v>
      </c>
      <c r="C17" s="1525"/>
      <c r="D17" s="1525"/>
      <c r="E17" s="954"/>
      <c r="F17" s="955"/>
    </row>
    <row r="18" spans="1:6" ht="12">
      <c r="A18" s="775"/>
      <c r="B18" s="776"/>
      <c r="C18" s="764"/>
      <c r="D18" s="765"/>
      <c r="E18" s="954"/>
      <c r="F18" s="955"/>
    </row>
    <row r="19" spans="1:6" s="960" customFormat="1" ht="66.75" customHeight="1">
      <c r="A19" s="777">
        <v>1</v>
      </c>
      <c r="B19" s="778" t="s">
        <v>1808</v>
      </c>
      <c r="C19" s="779"/>
      <c r="D19" s="780"/>
      <c r="E19" s="958"/>
      <c r="F19" s="959"/>
    </row>
    <row r="20" spans="1:6" ht="12">
      <c r="A20" s="762"/>
      <c r="B20" s="776" t="s">
        <v>1809</v>
      </c>
      <c r="C20" s="764" t="s">
        <v>1810</v>
      </c>
      <c r="D20" s="765">
        <v>6</v>
      </c>
      <c r="E20" s="954"/>
      <c r="F20" s="955">
        <f>SUM(D20*E20)</f>
        <v>0</v>
      </c>
    </row>
    <row r="21" spans="1:6" ht="12">
      <c r="A21" s="762"/>
      <c r="B21" s="776"/>
      <c r="C21" s="764"/>
      <c r="D21" s="765"/>
      <c r="E21" s="954"/>
      <c r="F21" s="955"/>
    </row>
    <row r="22" spans="1:6" s="960" customFormat="1" ht="12">
      <c r="A22" s="781"/>
      <c r="B22" s="782" t="s">
        <v>1811</v>
      </c>
      <c r="C22" s="783" t="s">
        <v>1810</v>
      </c>
      <c r="D22" s="784">
        <v>5</v>
      </c>
      <c r="E22" s="958"/>
      <c r="F22" s="955">
        <f aca="true" t="shared" si="0" ref="F22:F35">SUM(D22*E22)</f>
        <v>0</v>
      </c>
    </row>
    <row r="23" spans="1:6" s="960" customFormat="1" ht="12">
      <c r="A23" s="781"/>
      <c r="B23" s="782" t="s">
        <v>1812</v>
      </c>
      <c r="C23" s="783" t="s">
        <v>1810</v>
      </c>
      <c r="D23" s="784">
        <v>5</v>
      </c>
      <c r="E23" s="958"/>
      <c r="F23" s="955">
        <f t="shared" si="0"/>
        <v>0</v>
      </c>
    </row>
    <row r="24" spans="1:6" s="960" customFormat="1" ht="12">
      <c r="A24" s="781"/>
      <c r="B24" s="782" t="s">
        <v>1813</v>
      </c>
      <c r="C24" s="783" t="s">
        <v>1810</v>
      </c>
      <c r="D24" s="784">
        <v>1</v>
      </c>
      <c r="E24" s="958"/>
      <c r="F24" s="955">
        <f t="shared" si="0"/>
        <v>0</v>
      </c>
    </row>
    <row r="25" spans="1:6" ht="12">
      <c r="A25" s="762"/>
      <c r="B25" s="785"/>
      <c r="C25" s="786"/>
      <c r="D25" s="787"/>
      <c r="E25" s="954"/>
      <c r="F25" s="955"/>
    </row>
    <row r="26" spans="1:6" ht="12">
      <c r="A26" s="762"/>
      <c r="B26" s="782" t="s">
        <v>1814</v>
      </c>
      <c r="C26" s="783" t="s">
        <v>1810</v>
      </c>
      <c r="D26" s="784">
        <v>10</v>
      </c>
      <c r="E26" s="954"/>
      <c r="F26" s="955">
        <f t="shared" si="0"/>
        <v>0</v>
      </c>
    </row>
    <row r="27" spans="1:6" ht="12">
      <c r="A27" s="762"/>
      <c r="B27" s="782" t="s">
        <v>1815</v>
      </c>
      <c r="C27" s="783" t="s">
        <v>1810</v>
      </c>
      <c r="D27" s="784">
        <v>1</v>
      </c>
      <c r="E27" s="954"/>
      <c r="F27" s="955">
        <f t="shared" si="0"/>
        <v>0</v>
      </c>
    </row>
    <row r="28" spans="1:6" ht="12">
      <c r="A28" s="762"/>
      <c r="B28" s="782" t="s">
        <v>1816</v>
      </c>
      <c r="C28" s="783" t="s">
        <v>1810</v>
      </c>
      <c r="D28" s="784">
        <v>2</v>
      </c>
      <c r="E28" s="954"/>
      <c r="F28" s="955">
        <f t="shared" si="0"/>
        <v>0</v>
      </c>
    </row>
    <row r="29" spans="1:6" ht="12">
      <c r="A29" s="762"/>
      <c r="B29" s="782"/>
      <c r="C29" s="783"/>
      <c r="D29" s="784"/>
      <c r="E29" s="954"/>
      <c r="F29" s="955"/>
    </row>
    <row r="30" spans="1:6" ht="12">
      <c r="A30" s="762"/>
      <c r="B30" s="782" t="s">
        <v>1817</v>
      </c>
      <c r="C30" s="783" t="s">
        <v>1810</v>
      </c>
      <c r="D30" s="784">
        <v>2</v>
      </c>
      <c r="E30" s="954"/>
      <c r="F30" s="955">
        <f t="shared" si="0"/>
        <v>0</v>
      </c>
    </row>
    <row r="31" spans="1:6" ht="12">
      <c r="A31" s="762"/>
      <c r="B31" s="776"/>
      <c r="C31" s="764"/>
      <c r="D31" s="765"/>
      <c r="E31" s="954"/>
      <c r="F31" s="955"/>
    </row>
    <row r="32" spans="1:6" ht="12">
      <c r="A32" s="762"/>
      <c r="B32" s="776" t="s">
        <v>1818</v>
      </c>
      <c r="C32" s="764" t="s">
        <v>1810</v>
      </c>
      <c r="D32" s="765">
        <v>4</v>
      </c>
      <c r="E32" s="954"/>
      <c r="F32" s="955">
        <f t="shared" si="0"/>
        <v>0</v>
      </c>
    </row>
    <row r="33" spans="1:6" ht="12">
      <c r="A33" s="762"/>
      <c r="B33" s="776" t="s">
        <v>1819</v>
      </c>
      <c r="C33" s="764" t="s">
        <v>1810</v>
      </c>
      <c r="D33" s="765">
        <v>2</v>
      </c>
      <c r="E33" s="954"/>
      <c r="F33" s="955">
        <f t="shared" si="0"/>
        <v>0</v>
      </c>
    </row>
    <row r="34" spans="1:6" ht="12">
      <c r="A34" s="762"/>
      <c r="B34" s="776" t="s">
        <v>1820</v>
      </c>
      <c r="C34" s="764" t="s">
        <v>1810</v>
      </c>
      <c r="D34" s="765">
        <v>2</v>
      </c>
      <c r="E34" s="954"/>
      <c r="F34" s="955">
        <f t="shared" si="0"/>
        <v>0</v>
      </c>
    </row>
    <row r="35" spans="1:6" ht="12">
      <c r="A35" s="762"/>
      <c r="B35" s="776" t="s">
        <v>1821</v>
      </c>
      <c r="C35" s="764" t="s">
        <v>1810</v>
      </c>
      <c r="D35" s="765">
        <v>6</v>
      </c>
      <c r="E35" s="954"/>
      <c r="F35" s="955">
        <f t="shared" si="0"/>
        <v>0</v>
      </c>
    </row>
    <row r="36" spans="1:6" ht="12">
      <c r="A36" s="762"/>
      <c r="B36" s="776"/>
      <c r="C36" s="764"/>
      <c r="D36" s="765"/>
      <c r="E36" s="954"/>
      <c r="F36" s="955"/>
    </row>
    <row r="37" spans="1:6" ht="90.75" customHeight="1">
      <c r="A37" s="788">
        <v>2</v>
      </c>
      <c r="B37" s="789" t="s">
        <v>1822</v>
      </c>
      <c r="C37" s="790"/>
      <c r="D37" s="791"/>
      <c r="E37" s="961"/>
      <c r="F37" s="962"/>
    </row>
    <row r="38" spans="1:6" s="960" customFormat="1" ht="12">
      <c r="A38" s="781"/>
      <c r="B38" s="782" t="s">
        <v>1823</v>
      </c>
      <c r="C38" s="792" t="s">
        <v>1810</v>
      </c>
      <c r="D38" s="784">
        <v>2</v>
      </c>
      <c r="E38" s="958"/>
      <c r="F38" s="955">
        <f>SUM(D38*E38)</f>
        <v>0</v>
      </c>
    </row>
    <row r="39" spans="1:6" s="960" customFormat="1" ht="12">
      <c r="A39" s="781"/>
      <c r="B39" s="782" t="s">
        <v>1824</v>
      </c>
      <c r="C39" s="792" t="s">
        <v>1810</v>
      </c>
      <c r="D39" s="784">
        <v>2</v>
      </c>
      <c r="E39" s="958"/>
      <c r="F39" s="955">
        <f>SUM(D39*E39)</f>
        <v>0</v>
      </c>
    </row>
    <row r="40" spans="1:6" s="960" customFormat="1" ht="12">
      <c r="A40" s="781"/>
      <c r="B40" s="782" t="s">
        <v>1825</v>
      </c>
      <c r="C40" s="792" t="s">
        <v>1810</v>
      </c>
      <c r="D40" s="784">
        <v>2</v>
      </c>
      <c r="E40" s="958"/>
      <c r="F40" s="955">
        <f>SUM(D40*E40)</f>
        <v>0</v>
      </c>
    </row>
    <row r="41" spans="1:6" s="960" customFormat="1" ht="12">
      <c r="A41" s="781"/>
      <c r="B41" s="782" t="s">
        <v>1826</v>
      </c>
      <c r="C41" s="792" t="s">
        <v>1810</v>
      </c>
      <c r="D41" s="784">
        <v>9</v>
      </c>
      <c r="E41" s="958"/>
      <c r="F41" s="955">
        <f>SUM(D41*E41)</f>
        <v>0</v>
      </c>
    </row>
    <row r="42" spans="1:6" ht="12">
      <c r="A42" s="762"/>
      <c r="B42" s="776"/>
      <c r="C42" s="764"/>
      <c r="D42" s="765"/>
      <c r="E42" s="954"/>
      <c r="F42" s="955"/>
    </row>
    <row r="43" spans="1:6" ht="24.75">
      <c r="A43" s="793">
        <v>3</v>
      </c>
      <c r="B43" s="776" t="s">
        <v>1827</v>
      </c>
      <c r="C43" s="794"/>
      <c r="D43" s="795"/>
      <c r="E43" s="954"/>
      <c r="F43" s="955"/>
    </row>
    <row r="44" spans="1:6" ht="12">
      <c r="A44" s="793"/>
      <c r="B44" s="776" t="s">
        <v>1828</v>
      </c>
      <c r="C44" s="794" t="s">
        <v>1375</v>
      </c>
      <c r="D44" s="795">
        <v>342</v>
      </c>
      <c r="E44" s="954"/>
      <c r="F44" s="955">
        <f>SUM(D44*E44)</f>
        <v>0</v>
      </c>
    </row>
    <row r="45" spans="1:6" ht="12">
      <c r="A45" s="793"/>
      <c r="B45" s="776" t="s">
        <v>1829</v>
      </c>
      <c r="C45" s="794" t="s">
        <v>1375</v>
      </c>
      <c r="D45" s="795">
        <v>465</v>
      </c>
      <c r="E45" s="954"/>
      <c r="F45" s="955">
        <f>SUM(D45*E45)</f>
        <v>0</v>
      </c>
    </row>
    <row r="46" spans="1:6" ht="12">
      <c r="A46" s="762"/>
      <c r="B46" s="776"/>
      <c r="C46" s="764"/>
      <c r="D46" s="765"/>
      <c r="E46" s="954"/>
      <c r="F46" s="955"/>
    </row>
    <row r="47" spans="1:6" ht="24.75">
      <c r="A47" s="762">
        <v>4</v>
      </c>
      <c r="B47" s="776" t="s">
        <v>1830</v>
      </c>
      <c r="C47" s="764"/>
      <c r="D47" s="765"/>
      <c r="E47" s="954"/>
      <c r="F47" s="955"/>
    </row>
    <row r="48" spans="1:6" ht="12">
      <c r="A48" s="762"/>
      <c r="B48" s="776" t="s">
        <v>1831</v>
      </c>
      <c r="C48" s="764" t="s">
        <v>1832</v>
      </c>
      <c r="D48" s="765">
        <v>15</v>
      </c>
      <c r="E48" s="954"/>
      <c r="F48" s="955">
        <f>SUM(D48*E48)</f>
        <v>0</v>
      </c>
    </row>
    <row r="49" spans="1:6" ht="12">
      <c r="A49" s="762"/>
      <c r="B49" s="776" t="s">
        <v>1833</v>
      </c>
      <c r="C49" s="764" t="s">
        <v>1832</v>
      </c>
      <c r="D49" s="765">
        <v>46</v>
      </c>
      <c r="E49" s="954"/>
      <c r="F49" s="955">
        <f>SUM(D49*E49)</f>
        <v>0</v>
      </c>
    </row>
    <row r="50" spans="1:6" ht="13.5" customHeight="1">
      <c r="A50" s="762"/>
      <c r="B50" s="776"/>
      <c r="C50" s="764"/>
      <c r="D50" s="765"/>
      <c r="E50" s="954"/>
      <c r="F50" s="955"/>
    </row>
    <row r="51" spans="1:6" ht="12">
      <c r="A51" s="762">
        <v>5</v>
      </c>
      <c r="B51" s="776" t="s">
        <v>1834</v>
      </c>
      <c r="C51" s="764"/>
      <c r="D51" s="765"/>
      <c r="E51" s="954"/>
      <c r="F51" s="955"/>
    </row>
    <row r="52" spans="1:6" ht="12">
      <c r="A52" s="762"/>
      <c r="B52" s="776" t="s">
        <v>1835</v>
      </c>
      <c r="C52" s="764" t="s">
        <v>1836</v>
      </c>
      <c r="D52" s="765">
        <v>122</v>
      </c>
      <c r="E52" s="954"/>
      <c r="F52" s="955">
        <f>SUM(D52*E52)</f>
        <v>0</v>
      </c>
    </row>
    <row r="53" spans="1:6" ht="12">
      <c r="A53" s="762"/>
      <c r="B53" s="776"/>
      <c r="C53" s="764"/>
      <c r="D53" s="765"/>
      <c r="E53" s="954"/>
      <c r="F53" s="955"/>
    </row>
    <row r="54" spans="1:6" ht="24.75">
      <c r="A54" s="762">
        <v>6</v>
      </c>
      <c r="B54" s="776" t="s">
        <v>1837</v>
      </c>
      <c r="C54" s="764"/>
      <c r="D54" s="765"/>
      <c r="E54" s="954"/>
      <c r="F54" s="955"/>
    </row>
    <row r="55" spans="1:6" ht="12">
      <c r="A55" s="762"/>
      <c r="B55" s="776" t="s">
        <v>1838</v>
      </c>
      <c r="C55" s="764" t="s">
        <v>1832</v>
      </c>
      <c r="D55" s="765">
        <v>20</v>
      </c>
      <c r="E55" s="954"/>
      <c r="F55" s="955">
        <f>SUM(D55*E55)</f>
        <v>0</v>
      </c>
    </row>
    <row r="56" spans="1:6" ht="12">
      <c r="A56" s="762"/>
      <c r="B56" s="776"/>
      <c r="C56" s="764"/>
      <c r="D56" s="765"/>
      <c r="E56" s="954"/>
      <c r="F56" s="955"/>
    </row>
    <row r="57" spans="1:6" ht="38.25" customHeight="1">
      <c r="A57" s="762">
        <v>7</v>
      </c>
      <c r="B57" s="776" t="s">
        <v>1839</v>
      </c>
      <c r="C57" s="764"/>
      <c r="D57" s="765"/>
      <c r="E57" s="954"/>
      <c r="F57" s="955"/>
    </row>
    <row r="58" spans="1:6" ht="12">
      <c r="A58" s="762"/>
      <c r="B58" s="776" t="s">
        <v>1840</v>
      </c>
      <c r="C58" s="764" t="s">
        <v>614</v>
      </c>
      <c r="D58" s="765">
        <v>1</v>
      </c>
      <c r="E58" s="954"/>
      <c r="F58" s="955">
        <f>SUM(D58*E58)</f>
        <v>0</v>
      </c>
    </row>
    <row r="59" spans="1:6" ht="12">
      <c r="A59" s="762"/>
      <c r="B59" s="776"/>
      <c r="C59" s="764"/>
      <c r="D59" s="765"/>
      <c r="E59" s="954"/>
      <c r="F59" s="955"/>
    </row>
    <row r="60" spans="1:6" ht="49.5">
      <c r="A60" s="762">
        <v>8</v>
      </c>
      <c r="B60" s="776" t="s">
        <v>1841</v>
      </c>
      <c r="C60" s="764"/>
      <c r="D60" s="765"/>
      <c r="E60" s="954"/>
      <c r="F60" s="955"/>
    </row>
    <row r="61" spans="1:6" ht="12">
      <c r="A61" s="762"/>
      <c r="B61" s="776" t="s">
        <v>1842</v>
      </c>
      <c r="C61" s="764" t="s">
        <v>1131</v>
      </c>
      <c r="D61" s="765">
        <v>4</v>
      </c>
      <c r="E61" s="954"/>
      <c r="F61" s="955">
        <f>SUM(D61*E61)</f>
        <v>0</v>
      </c>
    </row>
    <row r="62" spans="1:6" ht="12">
      <c r="A62" s="762"/>
      <c r="B62" s="776" t="s">
        <v>1843</v>
      </c>
      <c r="C62" s="764" t="s">
        <v>1131</v>
      </c>
      <c r="D62" s="765">
        <v>1</v>
      </c>
      <c r="E62" s="954"/>
      <c r="F62" s="955">
        <f>SUM(D62*E62)</f>
        <v>0</v>
      </c>
    </row>
    <row r="63" spans="1:6" ht="12">
      <c r="A63" s="762"/>
      <c r="B63" s="776" t="s">
        <v>1844</v>
      </c>
      <c r="C63" s="764" t="s">
        <v>1131</v>
      </c>
      <c r="D63" s="765">
        <v>1</v>
      </c>
      <c r="E63" s="954"/>
      <c r="F63" s="955">
        <f>SUM(D63*E63)</f>
        <v>0</v>
      </c>
    </row>
    <row r="64" spans="1:6" ht="12">
      <c r="A64" s="762"/>
      <c r="B64" s="776"/>
      <c r="C64" s="764"/>
      <c r="D64" s="765"/>
      <c r="E64" s="954"/>
      <c r="F64" s="955"/>
    </row>
    <row r="65" spans="1:6" ht="37.5">
      <c r="A65" s="762">
        <v>9</v>
      </c>
      <c r="B65" s="776" t="s">
        <v>1845</v>
      </c>
      <c r="C65" s="764"/>
      <c r="D65" s="765"/>
      <c r="E65" s="954"/>
      <c r="F65" s="955"/>
    </row>
    <row r="66" spans="1:6" ht="12">
      <c r="A66" s="762"/>
      <c r="B66" s="776" t="s">
        <v>1846</v>
      </c>
      <c r="C66" s="764" t="s">
        <v>1131</v>
      </c>
      <c r="D66" s="765">
        <v>4</v>
      </c>
      <c r="E66" s="954"/>
      <c r="F66" s="955">
        <f aca="true" t="shared" si="1" ref="F66:F91">SUM(D66*E66)</f>
        <v>0</v>
      </c>
    </row>
    <row r="67" spans="1:6" ht="12">
      <c r="A67" s="762"/>
      <c r="B67" s="776"/>
      <c r="C67" s="764"/>
      <c r="D67" s="765"/>
      <c r="E67" s="954"/>
      <c r="F67" s="955"/>
    </row>
    <row r="68" spans="1:6" ht="12">
      <c r="A68" s="762">
        <v>10</v>
      </c>
      <c r="B68" s="776" t="s">
        <v>1847</v>
      </c>
      <c r="C68" s="764"/>
      <c r="D68" s="765"/>
      <c r="E68" s="954"/>
      <c r="F68" s="955"/>
    </row>
    <row r="69" spans="1:6" ht="12">
      <c r="A69" s="762"/>
      <c r="B69" s="776" t="s">
        <v>859</v>
      </c>
      <c r="C69" s="764" t="s">
        <v>1836</v>
      </c>
      <c r="D69" s="765">
        <v>10</v>
      </c>
      <c r="E69" s="954"/>
      <c r="F69" s="955">
        <f t="shared" si="1"/>
        <v>0</v>
      </c>
    </row>
    <row r="70" spans="1:6" ht="12">
      <c r="A70" s="762"/>
      <c r="B70" s="776" t="s">
        <v>1376</v>
      </c>
      <c r="C70" s="764" t="s">
        <v>1836</v>
      </c>
      <c r="D70" s="765">
        <v>2</v>
      </c>
      <c r="E70" s="954"/>
      <c r="F70" s="955">
        <f t="shared" si="1"/>
        <v>0</v>
      </c>
    </row>
    <row r="71" spans="1:6" ht="12">
      <c r="A71" s="762"/>
      <c r="B71" s="776" t="s">
        <v>860</v>
      </c>
      <c r="C71" s="764" t="s">
        <v>1836</v>
      </c>
      <c r="D71" s="765">
        <v>10</v>
      </c>
      <c r="E71" s="954"/>
      <c r="F71" s="955">
        <f t="shared" si="1"/>
        <v>0</v>
      </c>
    </row>
    <row r="72" spans="1:6" ht="12">
      <c r="A72" s="762"/>
      <c r="B72" s="776"/>
      <c r="C72" s="764"/>
      <c r="D72" s="765"/>
      <c r="E72" s="954"/>
      <c r="F72" s="955"/>
    </row>
    <row r="73" spans="1:6" ht="24.75">
      <c r="A73" s="793">
        <v>11</v>
      </c>
      <c r="B73" s="776" t="s">
        <v>1848</v>
      </c>
      <c r="C73" s="794"/>
      <c r="D73" s="795"/>
      <c r="E73" s="954"/>
      <c r="F73" s="955"/>
    </row>
    <row r="74" spans="1:6" ht="12">
      <c r="A74" s="762"/>
      <c r="B74" s="776" t="s">
        <v>859</v>
      </c>
      <c r="C74" s="764" t="s">
        <v>1836</v>
      </c>
      <c r="D74" s="765">
        <v>5</v>
      </c>
      <c r="E74" s="954"/>
      <c r="F74" s="955">
        <f t="shared" si="1"/>
        <v>0</v>
      </c>
    </row>
    <row r="75" spans="1:6" ht="12">
      <c r="A75" s="762"/>
      <c r="B75" s="776" t="s">
        <v>1376</v>
      </c>
      <c r="C75" s="764" t="s">
        <v>1836</v>
      </c>
      <c r="D75" s="765">
        <v>1</v>
      </c>
      <c r="E75" s="954"/>
      <c r="F75" s="955">
        <f t="shared" si="1"/>
        <v>0</v>
      </c>
    </row>
    <row r="76" spans="1:6" ht="12">
      <c r="A76" s="762"/>
      <c r="B76" s="776" t="s">
        <v>860</v>
      </c>
      <c r="C76" s="764" t="s">
        <v>1836</v>
      </c>
      <c r="D76" s="765">
        <v>5</v>
      </c>
      <c r="E76" s="954"/>
      <c r="F76" s="955">
        <f t="shared" si="1"/>
        <v>0</v>
      </c>
    </row>
    <row r="77" spans="1:6" ht="12">
      <c r="A77" s="762"/>
      <c r="B77" s="776"/>
      <c r="C77" s="764"/>
      <c r="D77" s="765"/>
      <c r="E77" s="954"/>
      <c r="F77" s="955"/>
    </row>
    <row r="78" spans="1:6" ht="49.5">
      <c r="A78" s="793">
        <v>12</v>
      </c>
      <c r="B78" s="776" t="s">
        <v>1849</v>
      </c>
      <c r="C78" s="794"/>
      <c r="D78" s="795"/>
      <c r="E78" s="954"/>
      <c r="F78" s="955"/>
    </row>
    <row r="79" spans="1:6" ht="12">
      <c r="A79" s="793"/>
      <c r="B79" s="776" t="s">
        <v>1850</v>
      </c>
      <c r="C79" s="794" t="s">
        <v>1375</v>
      </c>
      <c r="D79" s="795">
        <v>38</v>
      </c>
      <c r="E79" s="954"/>
      <c r="F79" s="955">
        <f t="shared" si="1"/>
        <v>0</v>
      </c>
    </row>
    <row r="80" spans="1:6" ht="12">
      <c r="A80" s="793"/>
      <c r="B80" s="776" t="s">
        <v>1851</v>
      </c>
      <c r="C80" s="794" t="s">
        <v>1375</v>
      </c>
      <c r="D80" s="795">
        <v>22</v>
      </c>
      <c r="E80" s="954"/>
      <c r="F80" s="955">
        <f t="shared" si="1"/>
        <v>0</v>
      </c>
    </row>
    <row r="81" spans="1:6" ht="12">
      <c r="A81" s="793"/>
      <c r="B81" s="776" t="s">
        <v>1852</v>
      </c>
      <c r="C81" s="794" t="s">
        <v>1375</v>
      </c>
      <c r="D81" s="795">
        <v>45</v>
      </c>
      <c r="E81" s="954"/>
      <c r="F81" s="955">
        <f t="shared" si="1"/>
        <v>0</v>
      </c>
    </row>
    <row r="82" spans="1:6" ht="12">
      <c r="A82" s="793"/>
      <c r="B82" s="776" t="s">
        <v>1853</v>
      </c>
      <c r="C82" s="794" t="s">
        <v>1375</v>
      </c>
      <c r="D82" s="795">
        <v>92</v>
      </c>
      <c r="E82" s="954"/>
      <c r="F82" s="955">
        <f t="shared" si="1"/>
        <v>0</v>
      </c>
    </row>
    <row r="83" spans="1:6" ht="12">
      <c r="A83" s="793"/>
      <c r="B83" s="776" t="s">
        <v>1854</v>
      </c>
      <c r="C83" s="794" t="s">
        <v>1375</v>
      </c>
      <c r="D83" s="795">
        <v>28</v>
      </c>
      <c r="E83" s="954"/>
      <c r="F83" s="955">
        <f t="shared" si="1"/>
        <v>0</v>
      </c>
    </row>
    <row r="84" spans="1:6" ht="12">
      <c r="A84" s="762"/>
      <c r="B84" s="776"/>
      <c r="C84" s="764"/>
      <c r="D84" s="765"/>
      <c r="E84" s="954"/>
      <c r="F84" s="955"/>
    </row>
    <row r="85" spans="1:6" ht="24.75">
      <c r="A85" s="762">
        <v>13</v>
      </c>
      <c r="B85" s="776" t="s">
        <v>1855</v>
      </c>
      <c r="C85" s="764"/>
      <c r="D85" s="765"/>
      <c r="E85" s="954"/>
      <c r="F85" s="955"/>
    </row>
    <row r="86" spans="1:6" ht="12">
      <c r="A86" s="762"/>
      <c r="B86" s="776" t="s">
        <v>1840</v>
      </c>
      <c r="C86" s="764" t="s">
        <v>592</v>
      </c>
      <c r="D86" s="765">
        <v>185</v>
      </c>
      <c r="E86" s="954"/>
      <c r="F86" s="955">
        <f t="shared" si="1"/>
        <v>0</v>
      </c>
    </row>
    <row r="87" spans="1:6" ht="12">
      <c r="A87" s="762"/>
      <c r="B87" s="776"/>
      <c r="C87" s="764"/>
      <c r="D87" s="765"/>
      <c r="E87" s="954"/>
      <c r="F87" s="955"/>
    </row>
    <row r="88" spans="1:6" ht="27" customHeight="1">
      <c r="A88" s="762">
        <v>14</v>
      </c>
      <c r="B88" s="776" t="s">
        <v>1856</v>
      </c>
      <c r="C88" s="764"/>
      <c r="D88" s="765"/>
      <c r="E88" s="954"/>
      <c r="F88" s="955"/>
    </row>
    <row r="89" spans="1:6" ht="12">
      <c r="A89" s="762"/>
      <c r="B89" s="776" t="s">
        <v>1840</v>
      </c>
      <c r="C89" s="764" t="s">
        <v>614</v>
      </c>
      <c r="D89" s="765">
        <v>1</v>
      </c>
      <c r="E89" s="954"/>
      <c r="F89" s="955">
        <f t="shared" si="1"/>
        <v>0</v>
      </c>
    </row>
    <row r="90" spans="1:6" ht="12">
      <c r="A90" s="762"/>
      <c r="B90" s="776"/>
      <c r="C90" s="764"/>
      <c r="D90" s="765"/>
      <c r="E90" s="954"/>
      <c r="F90" s="955"/>
    </row>
    <row r="91" spans="1:6" ht="12">
      <c r="A91" s="796">
        <v>15</v>
      </c>
      <c r="B91" s="785" t="s">
        <v>863</v>
      </c>
      <c r="C91" s="786" t="s">
        <v>1131</v>
      </c>
      <c r="D91" s="787">
        <v>1</v>
      </c>
      <c r="E91" s="954"/>
      <c r="F91" s="955">
        <f t="shared" si="1"/>
        <v>0</v>
      </c>
    </row>
    <row r="92" spans="1:6" ht="12">
      <c r="A92" s="796"/>
      <c r="B92" s="785"/>
      <c r="C92" s="786"/>
      <c r="D92" s="787"/>
      <c r="E92" s="954"/>
      <c r="F92" s="955"/>
    </row>
    <row r="93" spans="1:6" ht="12.75">
      <c r="A93" s="770"/>
      <c r="B93" s="771" t="s">
        <v>907</v>
      </c>
      <c r="C93" s="772"/>
      <c r="D93" s="773"/>
      <c r="E93" s="956"/>
      <c r="F93" s="957">
        <f>SUM(F20:F91)</f>
        <v>0</v>
      </c>
    </row>
    <row r="94" spans="1:6" ht="12">
      <c r="A94" s="775"/>
      <c r="B94" s="776"/>
      <c r="C94" s="764"/>
      <c r="D94" s="765"/>
      <c r="E94" s="954"/>
      <c r="F94" s="955"/>
    </row>
    <row r="95" spans="1:6" ht="12">
      <c r="A95" s="775"/>
      <c r="B95" s="776"/>
      <c r="C95" s="764"/>
      <c r="D95" s="765"/>
      <c r="E95" s="954"/>
      <c r="F95" s="955"/>
    </row>
    <row r="96" spans="1:6" ht="12.75" customHeight="1">
      <c r="A96" s="768" t="s">
        <v>1857</v>
      </c>
      <c r="B96" s="774" t="s">
        <v>1858</v>
      </c>
      <c r="C96" s="797"/>
      <c r="D96" s="798"/>
      <c r="E96" s="954"/>
      <c r="F96" s="955"/>
    </row>
    <row r="97" spans="1:6" ht="12">
      <c r="A97" s="775"/>
      <c r="B97" s="776"/>
      <c r="C97" s="764"/>
      <c r="D97" s="765"/>
      <c r="E97" s="954"/>
      <c r="F97" s="955"/>
    </row>
    <row r="98" spans="1:6" s="944" customFormat="1" ht="90" customHeight="1">
      <c r="A98" s="799">
        <v>1</v>
      </c>
      <c r="B98" s="800" t="s">
        <v>1859</v>
      </c>
      <c r="C98" s="801"/>
      <c r="D98" s="802"/>
      <c r="E98" s="963"/>
      <c r="F98" s="964"/>
    </row>
    <row r="99" spans="1:6" s="944" customFormat="1" ht="12.75" customHeight="1">
      <c r="A99" s="799"/>
      <c r="B99" s="800" t="s">
        <v>1860</v>
      </c>
      <c r="C99" s="801"/>
      <c r="D99" s="802"/>
      <c r="E99" s="963"/>
      <c r="F99" s="964"/>
    </row>
    <row r="100" spans="1:6" s="944" customFormat="1" ht="13.5" customHeight="1">
      <c r="A100" s="799"/>
      <c r="B100" s="800" t="s">
        <v>1861</v>
      </c>
      <c r="C100" s="801" t="s">
        <v>1375</v>
      </c>
      <c r="D100" s="802">
        <v>58</v>
      </c>
      <c r="E100" s="954"/>
      <c r="F100" s="955">
        <f>SUM(D100*E100)</f>
        <v>0</v>
      </c>
    </row>
    <row r="101" spans="1:6" s="944" customFormat="1" ht="13.5" customHeight="1">
      <c r="A101" s="799"/>
      <c r="B101" s="800"/>
      <c r="C101" s="801"/>
      <c r="D101" s="802"/>
      <c r="E101" s="963"/>
      <c r="F101" s="964"/>
    </row>
    <row r="102" spans="1:6" s="944" customFormat="1" ht="24.75">
      <c r="A102" s="799">
        <v>2</v>
      </c>
      <c r="B102" s="803" t="s">
        <v>1862</v>
      </c>
      <c r="C102" s="801"/>
      <c r="D102" s="802"/>
      <c r="E102" s="963"/>
      <c r="F102" s="964"/>
    </row>
    <row r="103" spans="1:6" s="944" customFormat="1" ht="12">
      <c r="A103" s="799"/>
      <c r="B103" s="803" t="s">
        <v>1863</v>
      </c>
      <c r="C103" s="801" t="s">
        <v>614</v>
      </c>
      <c r="D103" s="804">
        <v>1</v>
      </c>
      <c r="E103" s="963"/>
      <c r="F103" s="955">
        <f>SUM(D103*E103)</f>
        <v>0</v>
      </c>
    </row>
    <row r="104" spans="1:6" s="944" customFormat="1" ht="12">
      <c r="A104" s="799"/>
      <c r="B104" s="803" t="s">
        <v>1864</v>
      </c>
      <c r="C104" s="801"/>
      <c r="D104" s="804"/>
      <c r="E104" s="963"/>
      <c r="F104" s="955"/>
    </row>
    <row r="105" spans="1:6" s="944" customFormat="1" ht="12">
      <c r="A105" s="799"/>
      <c r="B105" s="803"/>
      <c r="C105" s="801"/>
      <c r="D105" s="804"/>
      <c r="E105" s="963"/>
      <c r="F105" s="955"/>
    </row>
    <row r="106" spans="1:6" s="944" customFormat="1" ht="12">
      <c r="A106" s="799"/>
      <c r="B106" s="803" t="s">
        <v>1865</v>
      </c>
      <c r="C106" s="801" t="s">
        <v>614</v>
      </c>
      <c r="D106" s="804">
        <v>1</v>
      </c>
      <c r="E106" s="963"/>
      <c r="F106" s="955">
        <f>SUM(D106*E106)</f>
        <v>0</v>
      </c>
    </row>
    <row r="107" spans="1:6" s="944" customFormat="1" ht="12">
      <c r="A107" s="799"/>
      <c r="B107" s="803" t="s">
        <v>1866</v>
      </c>
      <c r="C107" s="801"/>
      <c r="D107" s="804"/>
      <c r="E107" s="963"/>
      <c r="F107" s="955"/>
    </row>
    <row r="108" spans="1:6" s="944" customFormat="1" ht="12">
      <c r="A108" s="799"/>
      <c r="B108" s="803"/>
      <c r="C108" s="801"/>
      <c r="D108" s="804"/>
      <c r="E108" s="963"/>
      <c r="F108" s="955"/>
    </row>
    <row r="109" spans="1:6" s="944" customFormat="1" ht="12">
      <c r="A109" s="799"/>
      <c r="B109" s="803" t="s">
        <v>1865</v>
      </c>
      <c r="C109" s="801" t="s">
        <v>614</v>
      </c>
      <c r="D109" s="804">
        <v>1</v>
      </c>
      <c r="E109" s="963"/>
      <c r="F109" s="955">
        <f>SUM(D109*E109)</f>
        <v>0</v>
      </c>
    </row>
    <row r="110" spans="1:6" s="944" customFormat="1" ht="12">
      <c r="A110" s="799"/>
      <c r="B110" s="803" t="s">
        <v>1867</v>
      </c>
      <c r="C110" s="801"/>
      <c r="D110" s="804"/>
      <c r="E110" s="963"/>
      <c r="F110" s="955"/>
    </row>
    <row r="111" spans="1:6" s="944" customFormat="1" ht="12">
      <c r="A111" s="799"/>
      <c r="B111" s="803"/>
      <c r="C111" s="801"/>
      <c r="D111" s="804"/>
      <c r="E111" s="963"/>
      <c r="F111" s="955"/>
    </row>
    <row r="112" spans="1:6" s="944" customFormat="1" ht="12">
      <c r="A112" s="799"/>
      <c r="B112" s="803" t="s">
        <v>1868</v>
      </c>
      <c r="C112" s="801" t="s">
        <v>614</v>
      </c>
      <c r="D112" s="804">
        <v>1</v>
      </c>
      <c r="E112" s="963"/>
      <c r="F112" s="955">
        <f>SUM(D112*E112)</f>
        <v>0</v>
      </c>
    </row>
    <row r="113" spans="1:6" s="944" customFormat="1" ht="12">
      <c r="A113" s="799"/>
      <c r="B113" s="803" t="s">
        <v>1869</v>
      </c>
      <c r="C113" s="801"/>
      <c r="D113" s="804"/>
      <c r="E113" s="963"/>
      <c r="F113" s="964"/>
    </row>
    <row r="114" spans="1:6" s="967" customFormat="1" ht="12">
      <c r="A114" s="805"/>
      <c r="B114" s="803"/>
      <c r="C114" s="806"/>
      <c r="D114" s="807"/>
      <c r="E114" s="965"/>
      <c r="F114" s="966"/>
    </row>
    <row r="115" spans="1:6" s="967" customFormat="1" ht="26.25" customHeight="1">
      <c r="A115" s="805">
        <v>4</v>
      </c>
      <c r="B115" s="803" t="s">
        <v>2737</v>
      </c>
      <c r="C115" s="806"/>
      <c r="D115" s="306" t="s">
        <v>2738</v>
      </c>
      <c r="E115" s="965"/>
      <c r="F115" s="966"/>
    </row>
    <row r="116" spans="1:6" s="967" customFormat="1" ht="12">
      <c r="A116" s="808" t="s">
        <v>1456</v>
      </c>
      <c r="B116" s="803" t="s">
        <v>2739</v>
      </c>
      <c r="C116" s="806" t="s">
        <v>1131</v>
      </c>
      <c r="D116" s="807">
        <v>1</v>
      </c>
      <c r="E116" s="963"/>
      <c r="F116" s="955">
        <f>SUM(D116*E116)</f>
        <v>0</v>
      </c>
    </row>
    <row r="117" spans="1:6" s="967" customFormat="1" ht="12">
      <c r="A117" s="808" t="s">
        <v>1456</v>
      </c>
      <c r="B117" s="803" t="s">
        <v>2740</v>
      </c>
      <c r="C117" s="806" t="s">
        <v>1131</v>
      </c>
      <c r="D117" s="807">
        <v>1</v>
      </c>
      <c r="E117" s="965"/>
      <c r="F117" s="955">
        <f>SUM(D117*E117)</f>
        <v>0</v>
      </c>
    </row>
    <row r="118" spans="1:6" s="967" customFormat="1" ht="12">
      <c r="A118" s="808" t="s">
        <v>1456</v>
      </c>
      <c r="B118" s="803" t="s">
        <v>2741</v>
      </c>
      <c r="C118" s="806" t="s">
        <v>1131</v>
      </c>
      <c r="D118" s="807">
        <v>1</v>
      </c>
      <c r="E118" s="965"/>
      <c r="F118" s="955">
        <f>SUM(D118*E118)</f>
        <v>0</v>
      </c>
    </row>
    <row r="119" spans="1:6" s="967" customFormat="1" ht="12">
      <c r="A119" s="808"/>
      <c r="B119" s="803"/>
      <c r="C119" s="806"/>
      <c r="D119" s="807"/>
      <c r="E119" s="965"/>
      <c r="F119" s="966"/>
    </row>
    <row r="120" spans="1:6" s="967" customFormat="1" ht="24.75">
      <c r="A120" s="808">
        <v>5</v>
      </c>
      <c r="B120" s="803" t="s">
        <v>2742</v>
      </c>
      <c r="C120" s="806"/>
      <c r="D120" s="807"/>
      <c r="E120" s="965"/>
      <c r="F120" s="966"/>
    </row>
    <row r="121" spans="1:6" s="967" customFormat="1" ht="12">
      <c r="A121" s="808"/>
      <c r="B121" s="803" t="s">
        <v>2743</v>
      </c>
      <c r="C121" s="806"/>
      <c r="D121" s="807"/>
      <c r="E121" s="965"/>
      <c r="F121" s="966"/>
    </row>
    <row r="122" spans="1:6" s="967" customFormat="1" ht="12">
      <c r="A122" s="808"/>
      <c r="B122" s="803" t="s">
        <v>2744</v>
      </c>
      <c r="C122" s="806"/>
      <c r="D122" s="807"/>
      <c r="E122" s="965"/>
      <c r="F122" s="966"/>
    </row>
    <row r="123" spans="1:6" s="967" customFormat="1" ht="12">
      <c r="A123" s="808"/>
      <c r="B123" s="803" t="s">
        <v>2745</v>
      </c>
      <c r="C123" s="806"/>
      <c r="D123" s="807"/>
      <c r="E123" s="965"/>
      <c r="F123" s="966"/>
    </row>
    <row r="124" spans="1:6" s="967" customFormat="1" ht="12">
      <c r="A124" s="808"/>
      <c r="B124" s="803" t="s">
        <v>2746</v>
      </c>
      <c r="C124" s="806"/>
      <c r="D124" s="807"/>
      <c r="E124" s="965"/>
      <c r="F124" s="966"/>
    </row>
    <row r="125" spans="1:6" s="967" customFormat="1" ht="12">
      <c r="A125" s="808"/>
      <c r="B125" s="803" t="s">
        <v>2747</v>
      </c>
      <c r="C125" s="806" t="s">
        <v>614</v>
      </c>
      <c r="D125" s="807">
        <v>1</v>
      </c>
      <c r="E125" s="965"/>
      <c r="F125" s="955">
        <f>SUM(D125*E125)</f>
        <v>0</v>
      </c>
    </row>
    <row r="126" spans="1:6" s="967" customFormat="1" ht="12">
      <c r="A126" s="808"/>
      <c r="B126" s="803"/>
      <c r="C126" s="806"/>
      <c r="D126" s="807"/>
      <c r="E126" s="965"/>
      <c r="F126" s="966"/>
    </row>
    <row r="127" spans="1:6" ht="49.5">
      <c r="A127" s="793">
        <v>6</v>
      </c>
      <c r="B127" s="776" t="s">
        <v>1884</v>
      </c>
      <c r="C127" s="794"/>
      <c r="D127" s="795"/>
      <c r="E127" s="954"/>
      <c r="F127" s="955"/>
    </row>
    <row r="128" spans="1:6" s="967" customFormat="1" ht="12">
      <c r="A128" s="805"/>
      <c r="B128" s="803" t="s">
        <v>1885</v>
      </c>
      <c r="C128" s="806" t="s">
        <v>270</v>
      </c>
      <c r="D128" s="807">
        <v>20</v>
      </c>
      <c r="E128" s="965"/>
      <c r="F128" s="955">
        <f>SUM(D128*E128)</f>
        <v>0</v>
      </c>
    </row>
    <row r="129" spans="1:6" s="967" customFormat="1" ht="12">
      <c r="A129" s="805"/>
      <c r="B129" s="803" t="s">
        <v>1886</v>
      </c>
      <c r="C129" s="806" t="s">
        <v>270</v>
      </c>
      <c r="D129" s="807">
        <v>14</v>
      </c>
      <c r="E129" s="965"/>
      <c r="F129" s="955">
        <f>SUM(D129*E129)</f>
        <v>0</v>
      </c>
    </row>
    <row r="130" spans="1:6" s="967" customFormat="1" ht="12">
      <c r="A130" s="805"/>
      <c r="B130" s="803" t="s">
        <v>1887</v>
      </c>
      <c r="C130" s="806" t="s">
        <v>270</v>
      </c>
      <c r="D130" s="807">
        <v>28</v>
      </c>
      <c r="E130" s="965"/>
      <c r="F130" s="955">
        <f>SUM(D130*E130)</f>
        <v>0</v>
      </c>
    </row>
    <row r="131" spans="1:6" s="967" customFormat="1" ht="12">
      <c r="A131" s="805"/>
      <c r="B131" s="803" t="s">
        <v>1888</v>
      </c>
      <c r="C131" s="806" t="s">
        <v>270</v>
      </c>
      <c r="D131" s="807">
        <v>18</v>
      </c>
      <c r="E131" s="965"/>
      <c r="F131" s="955">
        <f>SUM(D131*E131)</f>
        <v>0</v>
      </c>
    </row>
    <row r="132" spans="1:6" s="967" customFormat="1" ht="12">
      <c r="A132" s="805"/>
      <c r="B132" s="803" t="s">
        <v>1889</v>
      </c>
      <c r="C132" s="806" t="s">
        <v>270</v>
      </c>
      <c r="D132" s="807">
        <v>12</v>
      </c>
      <c r="E132" s="965"/>
      <c r="F132" s="955">
        <f>SUM(D132*E132)</f>
        <v>0</v>
      </c>
    </row>
    <row r="133" spans="1:6" s="967" customFormat="1" ht="12">
      <c r="A133" s="805"/>
      <c r="B133" s="803"/>
      <c r="C133" s="806"/>
      <c r="D133" s="807"/>
      <c r="E133" s="965"/>
      <c r="F133" s="966"/>
    </row>
    <row r="134" spans="1:6" s="944" customFormat="1" ht="24.75">
      <c r="A134" s="799">
        <v>7</v>
      </c>
      <c r="B134" s="803" t="s">
        <v>1890</v>
      </c>
      <c r="C134" s="801"/>
      <c r="D134" s="804"/>
      <c r="E134" s="963"/>
      <c r="F134" s="964"/>
    </row>
    <row r="135" spans="1:6" s="944" customFormat="1" ht="12">
      <c r="A135" s="799"/>
      <c r="B135" s="803" t="s">
        <v>1886</v>
      </c>
      <c r="C135" s="801" t="s">
        <v>614</v>
      </c>
      <c r="D135" s="804">
        <v>4</v>
      </c>
      <c r="E135" s="963"/>
      <c r="F135" s="955">
        <f>SUM(D135*E135)</f>
        <v>0</v>
      </c>
    </row>
    <row r="136" spans="1:6" s="944" customFormat="1" ht="12">
      <c r="A136" s="799"/>
      <c r="B136" s="803" t="s">
        <v>1887</v>
      </c>
      <c r="C136" s="801" t="s">
        <v>614</v>
      </c>
      <c r="D136" s="804">
        <v>4</v>
      </c>
      <c r="E136" s="963"/>
      <c r="F136" s="955">
        <f>SUM(D136*E136)</f>
        <v>0</v>
      </c>
    </row>
    <row r="137" spans="1:6" s="944" customFormat="1" ht="12">
      <c r="A137" s="799"/>
      <c r="B137" s="803" t="s">
        <v>1888</v>
      </c>
      <c r="C137" s="801" t="s">
        <v>614</v>
      </c>
      <c r="D137" s="804">
        <v>4</v>
      </c>
      <c r="E137" s="963"/>
      <c r="F137" s="955">
        <f>SUM(D137*E137)</f>
        <v>0</v>
      </c>
    </row>
    <row r="138" spans="1:6" s="944" customFormat="1" ht="12">
      <c r="A138" s="799"/>
      <c r="B138" s="803" t="s">
        <v>1889</v>
      </c>
      <c r="C138" s="801" t="s">
        <v>614</v>
      </c>
      <c r="D138" s="804">
        <v>2</v>
      </c>
      <c r="E138" s="963"/>
      <c r="F138" s="955">
        <f>SUM(D138*E138)</f>
        <v>0</v>
      </c>
    </row>
    <row r="139" spans="1:6" s="944" customFormat="1" ht="12">
      <c r="A139" s="799"/>
      <c r="B139" s="803" t="s">
        <v>1891</v>
      </c>
      <c r="C139" s="801" t="s">
        <v>614</v>
      </c>
      <c r="D139" s="804">
        <v>2</v>
      </c>
      <c r="E139" s="963"/>
      <c r="F139" s="955">
        <f>SUM(D139*E139)</f>
        <v>0</v>
      </c>
    </row>
    <row r="140" spans="1:6" s="967" customFormat="1" ht="12">
      <c r="A140" s="805"/>
      <c r="B140" s="803"/>
      <c r="C140" s="806"/>
      <c r="D140" s="807"/>
      <c r="E140" s="965"/>
      <c r="F140" s="966"/>
    </row>
    <row r="141" spans="1:6" s="967" customFormat="1" ht="24.75">
      <c r="A141" s="805">
        <v>8</v>
      </c>
      <c r="B141" s="803" t="s">
        <v>1892</v>
      </c>
      <c r="C141" s="806"/>
      <c r="D141" s="807"/>
      <c r="E141" s="965"/>
      <c r="F141" s="966"/>
    </row>
    <row r="142" spans="1:6" s="967" customFormat="1" ht="12">
      <c r="A142" s="805"/>
      <c r="B142" s="803" t="s">
        <v>1886</v>
      </c>
      <c r="C142" s="806" t="s">
        <v>614</v>
      </c>
      <c r="D142" s="807">
        <v>1</v>
      </c>
      <c r="E142" s="965"/>
      <c r="F142" s="955">
        <f>SUM(D142*E142)</f>
        <v>0</v>
      </c>
    </row>
    <row r="143" spans="1:6" s="967" customFormat="1" ht="12">
      <c r="A143" s="805"/>
      <c r="B143" s="803" t="s">
        <v>1887</v>
      </c>
      <c r="C143" s="806" t="s">
        <v>614</v>
      </c>
      <c r="D143" s="807">
        <v>1</v>
      </c>
      <c r="E143" s="965"/>
      <c r="F143" s="955">
        <f>SUM(D143*E143)</f>
        <v>0</v>
      </c>
    </row>
    <row r="144" spans="1:6" s="967" customFormat="1" ht="12">
      <c r="A144" s="805"/>
      <c r="B144" s="803" t="s">
        <v>1888</v>
      </c>
      <c r="C144" s="806" t="s">
        <v>614</v>
      </c>
      <c r="D144" s="807">
        <v>1</v>
      </c>
      <c r="E144" s="965"/>
      <c r="F144" s="955">
        <f>SUM(D144*E144)</f>
        <v>0</v>
      </c>
    </row>
    <row r="145" spans="1:6" s="967" customFormat="1" ht="12">
      <c r="A145" s="805"/>
      <c r="B145" s="803" t="s">
        <v>1889</v>
      </c>
      <c r="C145" s="806" t="s">
        <v>614</v>
      </c>
      <c r="D145" s="807">
        <v>1</v>
      </c>
      <c r="E145" s="965"/>
      <c r="F145" s="955">
        <f>SUM(D145*E145)</f>
        <v>0</v>
      </c>
    </row>
    <row r="146" spans="1:6" s="967" customFormat="1" ht="12">
      <c r="A146" s="805"/>
      <c r="B146" s="803"/>
      <c r="C146" s="806"/>
      <c r="D146" s="807"/>
      <c r="E146" s="965"/>
      <c r="F146" s="966"/>
    </row>
    <row r="147" spans="1:6" s="967" customFormat="1" ht="24.75">
      <c r="A147" s="805">
        <v>9</v>
      </c>
      <c r="B147" s="803" t="s">
        <v>1893</v>
      </c>
      <c r="C147" s="806"/>
      <c r="D147" s="807"/>
      <c r="E147" s="965"/>
      <c r="F147" s="966"/>
    </row>
    <row r="148" spans="1:6" s="967" customFormat="1" ht="12">
      <c r="A148" s="805"/>
      <c r="B148" s="803" t="s">
        <v>1886</v>
      </c>
      <c r="C148" s="806" t="s">
        <v>614</v>
      </c>
      <c r="D148" s="807">
        <v>1</v>
      </c>
      <c r="E148" s="965"/>
      <c r="F148" s="955">
        <f>SUM(D148*E148)</f>
        <v>0</v>
      </c>
    </row>
    <row r="149" spans="1:6" s="967" customFormat="1" ht="12">
      <c r="A149" s="805"/>
      <c r="B149" s="803" t="s">
        <v>1887</v>
      </c>
      <c r="C149" s="806" t="s">
        <v>614</v>
      </c>
      <c r="D149" s="807">
        <v>1</v>
      </c>
      <c r="E149" s="965"/>
      <c r="F149" s="955">
        <f>SUM(D149*E149)</f>
        <v>0</v>
      </c>
    </row>
    <row r="150" spans="1:6" s="967" customFormat="1" ht="12">
      <c r="A150" s="805"/>
      <c r="B150" s="803" t="s">
        <v>1888</v>
      </c>
      <c r="C150" s="806" t="s">
        <v>614</v>
      </c>
      <c r="D150" s="807">
        <v>1</v>
      </c>
      <c r="E150" s="965"/>
      <c r="F150" s="955">
        <f>SUM(D150*E150)</f>
        <v>0</v>
      </c>
    </row>
    <row r="151" spans="1:6" s="967" customFormat="1" ht="12">
      <c r="A151" s="805"/>
      <c r="B151" s="803" t="s">
        <v>1889</v>
      </c>
      <c r="C151" s="806" t="s">
        <v>614</v>
      </c>
      <c r="D151" s="807">
        <v>1</v>
      </c>
      <c r="E151" s="965"/>
      <c r="F151" s="955">
        <f>SUM(D151*E151)</f>
        <v>0</v>
      </c>
    </row>
    <row r="152" spans="1:6" s="967" customFormat="1" ht="12">
      <c r="A152" s="805"/>
      <c r="B152" s="803"/>
      <c r="C152" s="806"/>
      <c r="D152" s="807"/>
      <c r="E152" s="965"/>
      <c r="F152" s="966"/>
    </row>
    <row r="153" spans="1:8" s="18" customFormat="1" ht="77.25" customHeight="1">
      <c r="A153" s="14">
        <v>10</v>
      </c>
      <c r="B153" s="15" t="s">
        <v>1894</v>
      </c>
      <c r="C153" s="801"/>
      <c r="D153" s="16"/>
      <c r="E153" s="963"/>
      <c r="F153" s="966"/>
      <c r="G153" s="17"/>
      <c r="H153" s="17"/>
    </row>
    <row r="154" spans="1:19" s="25" customFormat="1" ht="12">
      <c r="A154" s="19"/>
      <c r="B154" s="20" t="s">
        <v>1895</v>
      </c>
      <c r="C154" s="801"/>
      <c r="D154" s="21"/>
      <c r="E154" s="963"/>
      <c r="F154" s="966"/>
      <c r="G154" s="22"/>
      <c r="H154" s="22"/>
      <c r="I154" s="23"/>
      <c r="J154" s="23"/>
      <c r="K154" s="23"/>
      <c r="L154" s="24"/>
      <c r="M154" s="23"/>
      <c r="N154" s="23"/>
      <c r="O154" s="23"/>
      <c r="P154" s="23"/>
      <c r="Q154" s="23"/>
      <c r="R154" s="24"/>
      <c r="S154" s="23"/>
    </row>
    <row r="155" spans="1:6" s="967" customFormat="1" ht="12">
      <c r="A155" s="805"/>
      <c r="B155" s="803" t="s">
        <v>1886</v>
      </c>
      <c r="C155" s="806" t="s">
        <v>614</v>
      </c>
      <c r="D155" s="807">
        <v>1</v>
      </c>
      <c r="E155" s="965"/>
      <c r="F155" s="955">
        <f>SUM(D155*E155)</f>
        <v>0</v>
      </c>
    </row>
    <row r="156" spans="1:6" s="967" customFormat="1" ht="12">
      <c r="A156" s="805"/>
      <c r="B156" s="803" t="s">
        <v>1887</v>
      </c>
      <c r="C156" s="806" t="s">
        <v>614</v>
      </c>
      <c r="D156" s="807">
        <v>1</v>
      </c>
      <c r="E156" s="965"/>
      <c r="F156" s="955">
        <f aca="true" t="shared" si="2" ref="F156:F178">SUM(D156*E156)</f>
        <v>0</v>
      </c>
    </row>
    <row r="157" spans="1:6" s="967" customFormat="1" ht="12">
      <c r="A157" s="805"/>
      <c r="B157" s="803" t="s">
        <v>1888</v>
      </c>
      <c r="C157" s="806" t="s">
        <v>614</v>
      </c>
      <c r="D157" s="807">
        <v>1</v>
      </c>
      <c r="E157" s="965"/>
      <c r="F157" s="955">
        <f t="shared" si="2"/>
        <v>0</v>
      </c>
    </row>
    <row r="158" spans="1:6" s="967" customFormat="1" ht="12">
      <c r="A158" s="805"/>
      <c r="B158" s="803" t="s">
        <v>1889</v>
      </c>
      <c r="C158" s="806" t="s">
        <v>614</v>
      </c>
      <c r="D158" s="807">
        <v>1</v>
      </c>
      <c r="E158" s="965"/>
      <c r="F158" s="955">
        <f t="shared" si="2"/>
        <v>0</v>
      </c>
    </row>
    <row r="159" spans="1:6" s="967" customFormat="1" ht="12">
      <c r="A159" s="805"/>
      <c r="B159" s="803"/>
      <c r="C159" s="806"/>
      <c r="D159" s="807"/>
      <c r="E159" s="965"/>
      <c r="F159" s="966"/>
    </row>
    <row r="160" spans="1:6" s="944" customFormat="1" ht="14.25" customHeight="1">
      <c r="A160" s="799">
        <v>11</v>
      </c>
      <c r="B160" s="803" t="s">
        <v>1896</v>
      </c>
      <c r="C160" s="801" t="s">
        <v>614</v>
      </c>
      <c r="D160" s="802">
        <v>12</v>
      </c>
      <c r="E160" s="963"/>
      <c r="F160" s="955">
        <f t="shared" si="2"/>
        <v>0</v>
      </c>
    </row>
    <row r="161" spans="1:6" s="944" customFormat="1" ht="14.25" customHeight="1">
      <c r="A161" s="799"/>
      <c r="B161" s="803" t="s">
        <v>1897</v>
      </c>
      <c r="C161" s="801" t="s">
        <v>614</v>
      </c>
      <c r="D161" s="802">
        <v>2</v>
      </c>
      <c r="E161" s="963"/>
      <c r="F161" s="955">
        <f t="shared" si="2"/>
        <v>0</v>
      </c>
    </row>
    <row r="162" spans="1:6" s="944" customFormat="1" ht="12">
      <c r="A162" s="799"/>
      <c r="B162" s="803"/>
      <c r="C162" s="801"/>
      <c r="D162" s="804"/>
      <c r="E162" s="963"/>
      <c r="F162" s="964"/>
    </row>
    <row r="163" spans="1:6" s="944" customFormat="1" ht="12">
      <c r="A163" s="799">
        <v>12</v>
      </c>
      <c r="B163" s="803" t="s">
        <v>1898</v>
      </c>
      <c r="C163" s="801" t="s">
        <v>614</v>
      </c>
      <c r="D163" s="804">
        <v>10</v>
      </c>
      <c r="E163" s="963"/>
      <c r="F163" s="955">
        <f t="shared" si="2"/>
        <v>0</v>
      </c>
    </row>
    <row r="164" spans="1:6" s="944" customFormat="1" ht="12">
      <c r="A164" s="799"/>
      <c r="B164" s="803"/>
      <c r="C164" s="801"/>
      <c r="D164" s="804"/>
      <c r="E164" s="963"/>
      <c r="F164" s="955"/>
    </row>
    <row r="165" spans="1:6" s="944" customFormat="1" ht="12">
      <c r="A165" s="799">
        <v>13</v>
      </c>
      <c r="B165" s="803" t="s">
        <v>1899</v>
      </c>
      <c r="C165" s="801" t="s">
        <v>614</v>
      </c>
      <c r="D165" s="804">
        <v>10</v>
      </c>
      <c r="E165" s="963"/>
      <c r="F165" s="955">
        <f t="shared" si="2"/>
        <v>0</v>
      </c>
    </row>
    <row r="166" spans="1:6" s="944" customFormat="1" ht="12">
      <c r="A166" s="799"/>
      <c r="B166" s="803"/>
      <c r="C166" s="801"/>
      <c r="D166" s="804"/>
      <c r="E166" s="963"/>
      <c r="F166" s="955"/>
    </row>
    <row r="167" spans="1:6" s="944" customFormat="1" ht="12">
      <c r="A167" s="799">
        <v>14</v>
      </c>
      <c r="B167" s="803" t="s">
        <v>1900</v>
      </c>
      <c r="C167" s="801" t="s">
        <v>614</v>
      </c>
      <c r="D167" s="804">
        <v>8</v>
      </c>
      <c r="E167" s="963"/>
      <c r="F167" s="955">
        <f t="shared" si="2"/>
        <v>0</v>
      </c>
    </row>
    <row r="168" spans="1:6" s="944" customFormat="1" ht="12">
      <c r="A168" s="799"/>
      <c r="B168" s="803"/>
      <c r="C168" s="801"/>
      <c r="D168" s="804"/>
      <c r="E168" s="963"/>
      <c r="F168" s="955"/>
    </row>
    <row r="169" spans="1:6" s="572" customFormat="1" ht="49.5">
      <c r="A169" s="809" t="s">
        <v>1901</v>
      </c>
      <c r="B169" s="803" t="s">
        <v>1902</v>
      </c>
      <c r="C169" s="806"/>
      <c r="D169" s="807"/>
      <c r="E169" s="968"/>
      <c r="F169" s="955"/>
    </row>
    <row r="170" spans="1:6" s="572" customFormat="1" ht="12">
      <c r="A170" s="810"/>
      <c r="B170" s="811" t="s">
        <v>1840</v>
      </c>
      <c r="C170" s="806" t="s">
        <v>614</v>
      </c>
      <c r="D170" s="807">
        <v>2</v>
      </c>
      <c r="E170" s="968"/>
      <c r="F170" s="955">
        <f t="shared" si="2"/>
        <v>0</v>
      </c>
    </row>
    <row r="171" spans="1:6" s="944" customFormat="1" ht="12">
      <c r="A171" s="799"/>
      <c r="B171" s="803"/>
      <c r="C171" s="801"/>
      <c r="D171" s="804"/>
      <c r="E171" s="963"/>
      <c r="F171" s="955"/>
    </row>
    <row r="172" spans="1:6" s="944" customFormat="1" ht="12">
      <c r="A172" s="799">
        <v>21</v>
      </c>
      <c r="B172" s="803" t="s">
        <v>1903</v>
      </c>
      <c r="C172" s="801" t="s">
        <v>592</v>
      </c>
      <c r="D172" s="802">
        <v>85</v>
      </c>
      <c r="E172" s="963"/>
      <c r="F172" s="955">
        <f t="shared" si="2"/>
        <v>0</v>
      </c>
    </row>
    <row r="173" spans="1:6" s="944" customFormat="1" ht="12">
      <c r="A173" s="799"/>
      <c r="B173" s="803"/>
      <c r="C173" s="801"/>
      <c r="D173" s="804"/>
      <c r="E173" s="963"/>
      <c r="F173" s="955"/>
    </row>
    <row r="174" spans="1:6" s="944" customFormat="1" ht="12">
      <c r="A174" s="799">
        <v>22</v>
      </c>
      <c r="B174" s="803" t="s">
        <v>1904</v>
      </c>
      <c r="C174" s="801" t="s">
        <v>1131</v>
      </c>
      <c r="D174" s="802">
        <v>1</v>
      </c>
      <c r="E174" s="963"/>
      <c r="F174" s="955">
        <f t="shared" si="2"/>
        <v>0</v>
      </c>
    </row>
    <row r="175" spans="1:6" s="944" customFormat="1" ht="12">
      <c r="A175" s="799"/>
      <c r="B175" s="803"/>
      <c r="C175" s="801"/>
      <c r="D175" s="804"/>
      <c r="E175" s="963"/>
      <c r="F175" s="955"/>
    </row>
    <row r="176" spans="1:6" s="944" customFormat="1" ht="37.5" customHeight="1">
      <c r="A176" s="799">
        <v>23</v>
      </c>
      <c r="B176" s="803" t="s">
        <v>1905</v>
      </c>
      <c r="C176" s="801" t="s">
        <v>1131</v>
      </c>
      <c r="D176" s="802">
        <v>1</v>
      </c>
      <c r="E176" s="963"/>
      <c r="F176" s="955">
        <f t="shared" si="2"/>
        <v>0</v>
      </c>
    </row>
    <row r="177" spans="1:6" s="944" customFormat="1" ht="12">
      <c r="A177" s="799"/>
      <c r="B177" s="803"/>
      <c r="C177" s="801"/>
      <c r="D177" s="804"/>
      <c r="E177" s="963"/>
      <c r="F177" s="955"/>
    </row>
    <row r="178" spans="1:6" s="944" customFormat="1" ht="12">
      <c r="A178" s="799">
        <v>24</v>
      </c>
      <c r="B178" s="803" t="s">
        <v>1906</v>
      </c>
      <c r="C178" s="801" t="s">
        <v>1131</v>
      </c>
      <c r="D178" s="802">
        <v>1</v>
      </c>
      <c r="E178" s="963"/>
      <c r="F178" s="955">
        <f t="shared" si="2"/>
        <v>0</v>
      </c>
    </row>
    <row r="179" spans="1:6" s="944" customFormat="1" ht="12">
      <c r="A179" s="799"/>
      <c r="B179" s="803"/>
      <c r="C179" s="801"/>
      <c r="D179" s="802"/>
      <c r="E179" s="963"/>
      <c r="F179" s="955"/>
    </row>
    <row r="180" spans="1:6" s="944" customFormat="1" ht="12.75">
      <c r="A180" s="812"/>
      <c r="B180" s="813" t="s">
        <v>907</v>
      </c>
      <c r="C180" s="814"/>
      <c r="D180" s="815"/>
      <c r="E180" s="969"/>
      <c r="F180" s="970">
        <f>SUM(F100:F178)</f>
        <v>0</v>
      </c>
    </row>
    <row r="181" spans="1:6" s="967" customFormat="1" ht="12">
      <c r="A181" s="805"/>
      <c r="B181" s="803"/>
      <c r="C181" s="806"/>
      <c r="D181" s="807"/>
      <c r="E181" s="965"/>
      <c r="F181" s="966"/>
    </row>
    <row r="182" spans="1:6" s="943" customFormat="1" ht="14.25" customHeight="1">
      <c r="A182" s="816" t="s">
        <v>1907</v>
      </c>
      <c r="B182" s="817" t="s">
        <v>1908</v>
      </c>
      <c r="C182" s="818"/>
      <c r="D182" s="819"/>
      <c r="E182" s="971"/>
      <c r="F182" s="972"/>
    </row>
    <row r="183" spans="1:6" s="943" customFormat="1" ht="14.25" customHeight="1">
      <c r="A183" s="816"/>
      <c r="B183" s="817"/>
      <c r="C183" s="818"/>
      <c r="D183" s="819"/>
      <c r="E183" s="971"/>
      <c r="F183" s="972"/>
    </row>
    <row r="184" spans="1:6" s="975" customFormat="1" ht="49.5">
      <c r="A184" s="820" t="s">
        <v>1132</v>
      </c>
      <c r="B184" s="800" t="s">
        <v>1909</v>
      </c>
      <c r="C184" s="821"/>
      <c r="D184" s="822"/>
      <c r="E184" s="973"/>
      <c r="F184" s="974"/>
    </row>
    <row r="185" spans="1:6" s="975" customFormat="1" ht="103.5" customHeight="1">
      <c r="A185" s="820"/>
      <c r="B185" s="823" t="s">
        <v>1910</v>
      </c>
      <c r="C185" s="821"/>
      <c r="D185" s="822"/>
      <c r="E185" s="973"/>
      <c r="F185" s="974"/>
    </row>
    <row r="186" spans="1:6" s="975" customFormat="1" ht="24.75">
      <c r="A186" s="820"/>
      <c r="B186" s="823" t="s">
        <v>1911</v>
      </c>
      <c r="C186" s="821"/>
      <c r="D186" s="822"/>
      <c r="E186" s="973"/>
      <c r="F186" s="974"/>
    </row>
    <row r="187" spans="1:6" s="975" customFormat="1" ht="12">
      <c r="A187" s="820"/>
      <c r="B187" s="823" t="s">
        <v>1912</v>
      </c>
      <c r="C187" s="821"/>
      <c r="D187" s="822"/>
      <c r="E187" s="973"/>
      <c r="F187" s="974"/>
    </row>
    <row r="188" spans="1:6" s="975" customFormat="1" ht="12">
      <c r="A188" s="820"/>
      <c r="B188" s="800"/>
      <c r="C188" s="821"/>
      <c r="D188" s="822"/>
      <c r="E188" s="973"/>
      <c r="F188" s="974"/>
    </row>
    <row r="189" spans="1:6" s="975" customFormat="1" ht="24.75">
      <c r="A189" s="820"/>
      <c r="B189" s="800" t="s">
        <v>1913</v>
      </c>
      <c r="C189" s="821"/>
      <c r="D189" s="822"/>
      <c r="E189" s="973"/>
      <c r="F189" s="974"/>
    </row>
    <row r="190" spans="1:6" s="975" customFormat="1" ht="12">
      <c r="A190" s="820"/>
      <c r="B190" s="823" t="s">
        <v>1914</v>
      </c>
      <c r="C190" s="821"/>
      <c r="D190" s="822"/>
      <c r="E190" s="973"/>
      <c r="F190" s="974"/>
    </row>
    <row r="191" spans="1:6" s="975" customFormat="1" ht="12">
      <c r="A191" s="820"/>
      <c r="B191" s="823" t="s">
        <v>1915</v>
      </c>
      <c r="C191" s="821"/>
      <c r="D191" s="822"/>
      <c r="E191" s="973"/>
      <c r="F191" s="974"/>
    </row>
    <row r="192" spans="1:6" s="975" customFormat="1" ht="12">
      <c r="A192" s="820"/>
      <c r="B192" s="823" t="s">
        <v>1916</v>
      </c>
      <c r="C192" s="821"/>
      <c r="D192" s="822"/>
      <c r="E192" s="973"/>
      <c r="F192" s="974"/>
    </row>
    <row r="193" spans="1:6" s="975" customFormat="1" ht="12">
      <c r="A193" s="820"/>
      <c r="B193" s="823" t="s">
        <v>1917</v>
      </c>
      <c r="C193" s="821"/>
      <c r="D193" s="822"/>
      <c r="E193" s="973"/>
      <c r="F193" s="974"/>
    </row>
    <row r="194" spans="1:6" s="975" customFormat="1" ht="24.75">
      <c r="A194" s="820"/>
      <c r="B194" s="823" t="s">
        <v>1918</v>
      </c>
      <c r="C194" s="821"/>
      <c r="D194" s="822"/>
      <c r="E194" s="973"/>
      <c r="F194" s="974"/>
    </row>
    <row r="195" spans="1:6" s="975" customFormat="1" ht="12">
      <c r="A195" s="820"/>
      <c r="B195" s="823" t="s">
        <v>1919</v>
      </c>
      <c r="C195" s="821"/>
      <c r="D195" s="822"/>
      <c r="E195" s="973"/>
      <c r="F195" s="974"/>
    </row>
    <row r="196" spans="1:6" s="975" customFormat="1" ht="12">
      <c r="A196" s="820"/>
      <c r="B196" s="823" t="s">
        <v>1920</v>
      </c>
      <c r="C196" s="821"/>
      <c r="D196" s="822"/>
      <c r="E196" s="973"/>
      <c r="F196" s="974"/>
    </row>
    <row r="197" spans="1:6" s="975" customFormat="1" ht="12">
      <c r="A197" s="820"/>
      <c r="B197" s="823" t="s">
        <v>1921</v>
      </c>
      <c r="C197" s="821"/>
      <c r="D197" s="822"/>
      <c r="E197" s="973"/>
      <c r="F197" s="974"/>
    </row>
    <row r="198" spans="1:6" s="975" customFormat="1" ht="12">
      <c r="A198" s="820"/>
      <c r="B198" s="823" t="s">
        <v>1922</v>
      </c>
      <c r="C198" s="821"/>
      <c r="D198" s="822"/>
      <c r="E198" s="973"/>
      <c r="F198" s="974"/>
    </row>
    <row r="199" spans="1:6" s="975" customFormat="1" ht="12.75">
      <c r="A199" s="820"/>
      <c r="B199" s="824" t="s">
        <v>1923</v>
      </c>
      <c r="C199" s="821"/>
      <c r="D199" s="822"/>
      <c r="E199" s="973"/>
      <c r="F199" s="974"/>
    </row>
    <row r="200" spans="1:6" s="975" customFormat="1" ht="12.75">
      <c r="A200" s="820"/>
      <c r="B200" s="824" t="s">
        <v>1924</v>
      </c>
      <c r="C200" s="821" t="s">
        <v>1131</v>
      </c>
      <c r="D200" s="822">
        <v>2</v>
      </c>
      <c r="E200" s="976"/>
      <c r="F200" s="964">
        <f>SUM(D200*E200)</f>
        <v>0</v>
      </c>
    </row>
    <row r="201" spans="1:6" s="975" customFormat="1" ht="12">
      <c r="A201" s="820"/>
      <c r="B201" s="825"/>
      <c r="C201" s="821"/>
      <c r="D201" s="822"/>
      <c r="E201" s="973"/>
      <c r="F201" s="974"/>
    </row>
    <row r="202" spans="1:6" s="975" customFormat="1" ht="24.75">
      <c r="A202" s="820" t="s">
        <v>1133</v>
      </c>
      <c r="B202" s="825" t="s">
        <v>1925</v>
      </c>
      <c r="C202" s="821"/>
      <c r="D202" s="822"/>
      <c r="E202" s="973"/>
      <c r="F202" s="974"/>
    </row>
    <row r="203" spans="1:6" s="975" customFormat="1" ht="12">
      <c r="A203" s="820"/>
      <c r="B203" s="825" t="s">
        <v>1926</v>
      </c>
      <c r="C203" s="821"/>
      <c r="D203" s="822"/>
      <c r="E203" s="973"/>
      <c r="F203" s="974"/>
    </row>
    <row r="204" spans="1:6" s="975" customFormat="1" ht="24.75">
      <c r="A204" s="820"/>
      <c r="B204" s="825" t="s">
        <v>1927</v>
      </c>
      <c r="C204" s="821"/>
      <c r="D204" s="822"/>
      <c r="E204" s="973"/>
      <c r="F204" s="974"/>
    </row>
    <row r="205" spans="1:6" s="975" customFormat="1" ht="24.75">
      <c r="A205" s="820"/>
      <c r="B205" s="825" t="s">
        <v>1928</v>
      </c>
      <c r="C205" s="821"/>
      <c r="D205" s="822"/>
      <c r="E205" s="973"/>
      <c r="F205" s="974"/>
    </row>
    <row r="206" spans="1:6" s="975" customFormat="1" ht="24.75">
      <c r="A206" s="820"/>
      <c r="B206" s="825" t="s">
        <v>1929</v>
      </c>
      <c r="C206" s="821"/>
      <c r="D206" s="822"/>
      <c r="E206" s="973"/>
      <c r="F206" s="974"/>
    </row>
    <row r="207" spans="1:6" s="975" customFormat="1" ht="12">
      <c r="A207" s="820"/>
      <c r="B207" s="826" t="s">
        <v>1930</v>
      </c>
      <c r="C207" s="821"/>
      <c r="D207" s="822"/>
      <c r="E207" s="973"/>
      <c r="F207" s="974"/>
    </row>
    <row r="208" spans="1:6" s="975" customFormat="1" ht="12">
      <c r="A208" s="820"/>
      <c r="B208" s="825"/>
      <c r="C208" s="821"/>
      <c r="D208" s="822"/>
      <c r="E208" s="973"/>
      <c r="F208" s="974"/>
    </row>
    <row r="209" spans="1:6" s="975" customFormat="1" ht="24.75">
      <c r="A209" s="820"/>
      <c r="B209" s="825" t="s">
        <v>1931</v>
      </c>
      <c r="C209" s="827"/>
      <c r="D209" s="828"/>
      <c r="E209" s="973"/>
      <c r="F209" s="974"/>
    </row>
    <row r="210" spans="1:6" s="975" customFormat="1" ht="12">
      <c r="A210" s="820"/>
      <c r="B210" s="823" t="s">
        <v>1932</v>
      </c>
      <c r="C210" s="827"/>
      <c r="D210" s="828"/>
      <c r="E210" s="973"/>
      <c r="F210" s="974"/>
    </row>
    <row r="211" spans="1:6" s="975" customFormat="1" ht="12">
      <c r="A211" s="820"/>
      <c r="B211" s="823" t="s">
        <v>1933</v>
      </c>
      <c r="C211" s="821"/>
      <c r="D211" s="822"/>
      <c r="E211" s="973"/>
      <c r="F211" s="974"/>
    </row>
    <row r="212" spans="1:6" s="975" customFormat="1" ht="12">
      <c r="A212" s="820"/>
      <c r="B212" s="825" t="s">
        <v>1934</v>
      </c>
      <c r="C212" s="821"/>
      <c r="D212" s="822"/>
      <c r="E212" s="973"/>
      <c r="F212" s="974"/>
    </row>
    <row r="213" spans="1:6" s="975" customFormat="1" ht="12">
      <c r="A213" s="820"/>
      <c r="B213" s="825" t="s">
        <v>1935</v>
      </c>
      <c r="C213" s="821"/>
      <c r="D213" s="822"/>
      <c r="E213" s="973"/>
      <c r="F213" s="974"/>
    </row>
    <row r="214" spans="1:6" s="975" customFormat="1" ht="12">
      <c r="A214" s="820"/>
      <c r="B214" s="825" t="s">
        <v>1936</v>
      </c>
      <c r="C214" s="821"/>
      <c r="D214" s="822"/>
      <c r="E214" s="973"/>
      <c r="F214" s="974"/>
    </row>
    <row r="215" spans="1:6" s="975" customFormat="1" ht="12">
      <c r="A215" s="820"/>
      <c r="B215" s="825" t="s">
        <v>1937</v>
      </c>
      <c r="C215" s="821"/>
      <c r="D215" s="822"/>
      <c r="E215" s="973"/>
      <c r="F215" s="974"/>
    </row>
    <row r="216" spans="1:6" s="975" customFormat="1" ht="12">
      <c r="A216" s="820"/>
      <c r="B216" s="825" t="s">
        <v>1938</v>
      </c>
      <c r="C216" s="821"/>
      <c r="D216" s="822"/>
      <c r="E216" s="973"/>
      <c r="F216" s="974"/>
    </row>
    <row r="217" spans="1:6" s="975" customFormat="1" ht="12.75">
      <c r="A217" s="820"/>
      <c r="B217" s="829" t="s">
        <v>1923</v>
      </c>
      <c r="C217" s="821"/>
      <c r="D217" s="822"/>
      <c r="E217" s="973"/>
      <c r="F217" s="974"/>
    </row>
    <row r="218" spans="1:6" s="975" customFormat="1" ht="12.75">
      <c r="A218" s="820"/>
      <c r="B218" s="829" t="s">
        <v>1939</v>
      </c>
      <c r="C218" s="821" t="s">
        <v>1131</v>
      </c>
      <c r="D218" s="822">
        <v>3</v>
      </c>
      <c r="E218" s="976"/>
      <c r="F218" s="964">
        <f>SUM(D218*E218)</f>
        <v>0</v>
      </c>
    </row>
    <row r="219" spans="1:6" s="975" customFormat="1" ht="12.75">
      <c r="A219" s="820"/>
      <c r="B219" s="829"/>
      <c r="C219" s="821"/>
      <c r="D219" s="822"/>
      <c r="E219" s="973"/>
      <c r="F219" s="974"/>
    </row>
    <row r="220" spans="1:6" s="975" customFormat="1" ht="12">
      <c r="A220" s="820" t="s">
        <v>1134</v>
      </c>
      <c r="B220" s="825" t="s">
        <v>1940</v>
      </c>
      <c r="C220" s="821"/>
      <c r="D220" s="822"/>
      <c r="E220" s="973"/>
      <c r="F220" s="974"/>
    </row>
    <row r="221" spans="1:6" s="975" customFormat="1" ht="24.75" customHeight="1">
      <c r="A221" s="820"/>
      <c r="B221" s="825" t="s">
        <v>1931</v>
      </c>
      <c r="C221" s="827"/>
      <c r="D221" s="828"/>
      <c r="E221" s="973"/>
      <c r="F221" s="974"/>
    </row>
    <row r="222" spans="1:6" s="975" customFormat="1" ht="12">
      <c r="A222" s="820"/>
      <c r="B222" s="823" t="s">
        <v>1941</v>
      </c>
      <c r="C222" s="827"/>
      <c r="D222" s="828"/>
      <c r="E222" s="973"/>
      <c r="F222" s="974"/>
    </row>
    <row r="223" spans="1:6" s="975" customFormat="1" ht="12">
      <c r="A223" s="820"/>
      <c r="B223" s="823" t="s">
        <v>1942</v>
      </c>
      <c r="C223" s="821"/>
      <c r="D223" s="822"/>
      <c r="E223" s="973"/>
      <c r="F223" s="974"/>
    </row>
    <row r="224" spans="1:6" s="975" customFormat="1" ht="12">
      <c r="A224" s="820"/>
      <c r="B224" s="825" t="s">
        <v>1934</v>
      </c>
      <c r="C224" s="821"/>
      <c r="D224" s="822"/>
      <c r="E224" s="973"/>
      <c r="F224" s="974"/>
    </row>
    <row r="225" spans="1:6" s="975" customFormat="1" ht="12">
      <c r="A225" s="820"/>
      <c r="B225" s="825" t="s">
        <v>1943</v>
      </c>
      <c r="C225" s="821"/>
      <c r="D225" s="822"/>
      <c r="E225" s="973"/>
      <c r="F225" s="974"/>
    </row>
    <row r="226" spans="1:6" s="975" customFormat="1" ht="12">
      <c r="A226" s="820"/>
      <c r="B226" s="825" t="s">
        <v>1944</v>
      </c>
      <c r="C226" s="821"/>
      <c r="D226" s="822"/>
      <c r="E226" s="973"/>
      <c r="F226" s="974"/>
    </row>
    <row r="227" spans="1:6" s="975" customFormat="1" ht="12">
      <c r="A227" s="820"/>
      <c r="B227" s="825" t="s">
        <v>1945</v>
      </c>
      <c r="C227" s="821"/>
      <c r="D227" s="822"/>
      <c r="E227" s="973"/>
      <c r="F227" s="974"/>
    </row>
    <row r="228" spans="1:6" s="975" customFormat="1" ht="12">
      <c r="A228" s="820"/>
      <c r="B228" s="825" t="s">
        <v>1938</v>
      </c>
      <c r="C228" s="821"/>
      <c r="D228" s="822"/>
      <c r="E228" s="973"/>
      <c r="F228" s="974"/>
    </row>
    <row r="229" spans="1:6" s="975" customFormat="1" ht="12.75">
      <c r="A229" s="820"/>
      <c r="B229" s="829" t="s">
        <v>1923</v>
      </c>
      <c r="C229" s="821"/>
      <c r="D229" s="822"/>
      <c r="E229" s="973"/>
      <c r="F229" s="974"/>
    </row>
    <row r="230" spans="1:6" s="975" customFormat="1" ht="12.75">
      <c r="A230" s="820"/>
      <c r="B230" s="829" t="s">
        <v>1946</v>
      </c>
      <c r="C230" s="821" t="s">
        <v>1131</v>
      </c>
      <c r="D230" s="822">
        <v>2</v>
      </c>
      <c r="E230" s="976"/>
      <c r="F230" s="964">
        <f>SUM(D230*E230)</f>
        <v>0</v>
      </c>
    </row>
    <row r="231" spans="1:6" s="975" customFormat="1" ht="12.75">
      <c r="A231" s="820"/>
      <c r="B231" s="824"/>
      <c r="C231" s="821"/>
      <c r="D231" s="822"/>
      <c r="E231" s="973"/>
      <c r="F231" s="964"/>
    </row>
    <row r="232" spans="1:6" s="975" customFormat="1" ht="41.25" customHeight="1">
      <c r="A232" s="830">
        <v>4</v>
      </c>
      <c r="B232" s="800" t="s">
        <v>1947</v>
      </c>
      <c r="C232" s="831"/>
      <c r="D232" s="832"/>
      <c r="E232" s="973"/>
      <c r="F232" s="964"/>
    </row>
    <row r="233" spans="1:6" s="975" customFormat="1" ht="14.25" customHeight="1">
      <c r="A233" s="830"/>
      <c r="B233" s="800" t="s">
        <v>1948</v>
      </c>
      <c r="C233" s="831" t="s">
        <v>1375</v>
      </c>
      <c r="D233" s="832">
        <v>78</v>
      </c>
      <c r="E233" s="973"/>
      <c r="F233" s="964">
        <f>SUM(D233*E233)</f>
        <v>0</v>
      </c>
    </row>
    <row r="234" spans="1:6" s="975" customFormat="1" ht="13.5" customHeight="1">
      <c r="A234" s="830"/>
      <c r="B234" s="800" t="s">
        <v>1949</v>
      </c>
      <c r="C234" s="831" t="s">
        <v>1375</v>
      </c>
      <c r="D234" s="832">
        <v>78</v>
      </c>
      <c r="E234" s="973"/>
      <c r="F234" s="964">
        <f>SUM(D234*E234)</f>
        <v>0</v>
      </c>
    </row>
    <row r="235" spans="1:6" s="975" customFormat="1" ht="12">
      <c r="A235" s="820"/>
      <c r="B235" s="833"/>
      <c r="C235" s="821"/>
      <c r="D235" s="822"/>
      <c r="E235" s="973"/>
      <c r="F235" s="964"/>
    </row>
    <row r="236" spans="1:6" s="975" customFormat="1" ht="24.75">
      <c r="A236" s="820" t="s">
        <v>1950</v>
      </c>
      <c r="B236" s="800" t="s">
        <v>1951</v>
      </c>
      <c r="C236" s="821"/>
      <c r="D236" s="822"/>
      <c r="E236" s="973"/>
      <c r="F236" s="964"/>
    </row>
    <row r="237" spans="1:6" s="977" customFormat="1" ht="12">
      <c r="A237" s="820"/>
      <c r="B237" s="823" t="s">
        <v>1952</v>
      </c>
      <c r="C237" s="821" t="s">
        <v>1375</v>
      </c>
      <c r="D237" s="834">
        <v>78</v>
      </c>
      <c r="E237" s="973"/>
      <c r="F237" s="964">
        <f>SUM(D237*E237)</f>
        <v>0</v>
      </c>
    </row>
    <row r="238" spans="1:6" s="977" customFormat="1" ht="12">
      <c r="A238" s="820"/>
      <c r="B238" s="823" t="s">
        <v>1953</v>
      </c>
      <c r="C238" s="821" t="s">
        <v>1375</v>
      </c>
      <c r="D238" s="834">
        <v>78</v>
      </c>
      <c r="E238" s="973"/>
      <c r="F238" s="964">
        <f>SUM(D238*E238)</f>
        <v>0</v>
      </c>
    </row>
    <row r="239" spans="1:6" s="975" customFormat="1" ht="12">
      <c r="A239" s="820"/>
      <c r="B239" s="833"/>
      <c r="C239" s="821"/>
      <c r="D239" s="822"/>
      <c r="E239" s="973"/>
      <c r="F239" s="964"/>
    </row>
    <row r="240" spans="1:6" s="975" customFormat="1" ht="24.75">
      <c r="A240" s="820" t="s">
        <v>1954</v>
      </c>
      <c r="B240" s="833" t="s">
        <v>1955</v>
      </c>
      <c r="C240" s="821"/>
      <c r="D240" s="822"/>
      <c r="E240" s="973"/>
      <c r="F240" s="964"/>
    </row>
    <row r="241" spans="1:6" s="975" customFormat="1" ht="12">
      <c r="A241" s="820"/>
      <c r="B241" s="833" t="s">
        <v>1956</v>
      </c>
      <c r="C241" s="821" t="s">
        <v>614</v>
      </c>
      <c r="D241" s="822">
        <v>2</v>
      </c>
      <c r="E241" s="973"/>
      <c r="F241" s="964">
        <f>SUM(D241*E241)</f>
        <v>0</v>
      </c>
    </row>
    <row r="242" spans="1:6" s="975" customFormat="1" ht="12">
      <c r="A242" s="820"/>
      <c r="B242" s="833"/>
      <c r="C242" s="821"/>
      <c r="D242" s="822"/>
      <c r="E242" s="973"/>
      <c r="F242" s="964"/>
    </row>
    <row r="243" spans="1:6" s="975" customFormat="1" ht="24.75">
      <c r="A243" s="820" t="s">
        <v>1957</v>
      </c>
      <c r="B243" s="833" t="s">
        <v>1958</v>
      </c>
      <c r="C243" s="821"/>
      <c r="D243" s="822"/>
      <c r="E243" s="973"/>
      <c r="F243" s="964"/>
    </row>
    <row r="244" spans="1:6" s="975" customFormat="1" ht="12">
      <c r="A244" s="820"/>
      <c r="B244" s="833" t="s">
        <v>1959</v>
      </c>
      <c r="C244" s="821" t="s">
        <v>1375</v>
      </c>
      <c r="D244" s="822">
        <v>38</v>
      </c>
      <c r="E244" s="973"/>
      <c r="F244" s="964">
        <f>SUM(D244*E244)</f>
        <v>0</v>
      </c>
    </row>
    <row r="245" spans="1:6" s="975" customFormat="1" ht="12">
      <c r="A245" s="820"/>
      <c r="B245" s="833"/>
      <c r="C245" s="821"/>
      <c r="D245" s="822"/>
      <c r="E245" s="973"/>
      <c r="F245" s="964"/>
    </row>
    <row r="246" spans="1:6" s="975" customFormat="1" ht="24.75">
      <c r="A246" s="820" t="s">
        <v>1960</v>
      </c>
      <c r="B246" s="833" t="s">
        <v>1961</v>
      </c>
      <c r="C246" s="821"/>
      <c r="D246" s="822"/>
      <c r="E246" s="973"/>
      <c r="F246" s="964"/>
    </row>
    <row r="247" spans="1:6" s="975" customFormat="1" ht="12">
      <c r="A247" s="820"/>
      <c r="B247" s="833" t="s">
        <v>1956</v>
      </c>
      <c r="C247" s="821" t="s">
        <v>614</v>
      </c>
      <c r="D247" s="822">
        <v>2</v>
      </c>
      <c r="E247" s="973"/>
      <c r="F247" s="964">
        <f>SUM(D247*E247)</f>
        <v>0</v>
      </c>
    </row>
    <row r="248" spans="1:6" s="975" customFormat="1" ht="12">
      <c r="A248" s="820"/>
      <c r="B248" s="833"/>
      <c r="C248" s="821"/>
      <c r="D248" s="822"/>
      <c r="E248" s="973"/>
      <c r="F248" s="964"/>
    </row>
    <row r="249" spans="1:6" s="975" customFormat="1" ht="12">
      <c r="A249" s="820" t="s">
        <v>1962</v>
      </c>
      <c r="B249" s="833" t="s">
        <v>1963</v>
      </c>
      <c r="C249" s="821"/>
      <c r="D249" s="822"/>
      <c r="E249" s="973"/>
      <c r="F249" s="964"/>
    </row>
    <row r="250" spans="1:6" s="975" customFormat="1" ht="12">
      <c r="A250" s="820"/>
      <c r="B250" s="833" t="s">
        <v>2747</v>
      </c>
      <c r="C250" s="821" t="s">
        <v>614</v>
      </c>
      <c r="D250" s="822">
        <v>1</v>
      </c>
      <c r="E250" s="973"/>
      <c r="F250" s="964">
        <f>SUM(D250*E250)</f>
        <v>0</v>
      </c>
    </row>
    <row r="251" spans="1:6" s="975" customFormat="1" ht="12">
      <c r="A251" s="820"/>
      <c r="B251" s="833"/>
      <c r="C251" s="821"/>
      <c r="D251" s="822"/>
      <c r="E251" s="973"/>
      <c r="F251" s="964"/>
    </row>
    <row r="252" spans="1:6" s="975" customFormat="1" ht="12">
      <c r="A252" s="835" t="s">
        <v>1964</v>
      </c>
      <c r="B252" s="836" t="s">
        <v>1965</v>
      </c>
      <c r="C252" s="837"/>
      <c r="D252" s="834"/>
      <c r="E252" s="978"/>
      <c r="F252" s="964"/>
    </row>
    <row r="253" spans="1:6" s="980" customFormat="1" ht="12">
      <c r="A253" s="835"/>
      <c r="B253" s="836" t="s">
        <v>2747</v>
      </c>
      <c r="C253" s="837" t="s">
        <v>614</v>
      </c>
      <c r="D253" s="834">
        <v>1</v>
      </c>
      <c r="E253" s="978"/>
      <c r="F253" s="979">
        <f>SUM(D253*E253)</f>
        <v>0</v>
      </c>
    </row>
    <row r="254" spans="1:6" s="975" customFormat="1" ht="12">
      <c r="A254" s="838"/>
      <c r="B254" s="839"/>
      <c r="C254" s="840"/>
      <c r="D254" s="841"/>
      <c r="E254" s="981"/>
      <c r="F254" s="964"/>
    </row>
    <row r="255" spans="1:6" s="975" customFormat="1" ht="12.75">
      <c r="A255" s="842"/>
      <c r="B255" s="843" t="s">
        <v>1966</v>
      </c>
      <c r="C255" s="844"/>
      <c r="D255" s="845"/>
      <c r="E255" s="982"/>
      <c r="F255" s="983">
        <f>SUM(F199:F253)</f>
        <v>0</v>
      </c>
    </row>
    <row r="256" spans="1:6" s="977" customFormat="1" ht="12">
      <c r="A256" s="820"/>
      <c r="B256" s="800"/>
      <c r="C256" s="821"/>
      <c r="D256" s="822"/>
      <c r="E256" s="973"/>
      <c r="F256" s="974"/>
    </row>
    <row r="257" spans="1:6" s="943" customFormat="1" ht="14.25" customHeight="1">
      <c r="A257" s="816" t="s">
        <v>1967</v>
      </c>
      <c r="B257" s="817" t="s">
        <v>1968</v>
      </c>
      <c r="C257" s="818"/>
      <c r="D257" s="819"/>
      <c r="E257" s="971"/>
      <c r="F257" s="972"/>
    </row>
    <row r="258" spans="1:6" s="943" customFormat="1" ht="14.25" customHeight="1">
      <c r="A258" s="816"/>
      <c r="B258" s="817"/>
      <c r="C258" s="818"/>
      <c r="D258" s="819"/>
      <c r="E258" s="971"/>
      <c r="F258" s="972"/>
    </row>
    <row r="259" spans="1:6" s="985" customFormat="1" ht="12.75">
      <c r="A259" s="846">
        <v>1</v>
      </c>
      <c r="B259" s="847" t="s">
        <v>1969</v>
      </c>
      <c r="C259" s="848"/>
      <c r="D259" s="223"/>
      <c r="E259" s="425"/>
      <c r="F259" s="984"/>
    </row>
    <row r="260" spans="1:6" s="985" customFormat="1" ht="12.75">
      <c r="A260" s="849"/>
      <c r="B260" s="847"/>
      <c r="C260" s="848"/>
      <c r="D260" s="223"/>
      <c r="E260" s="425"/>
      <c r="F260" s="984"/>
    </row>
    <row r="261" spans="1:6" s="985" customFormat="1" ht="12.75">
      <c r="A261" s="849"/>
      <c r="B261" s="847" t="s">
        <v>1970</v>
      </c>
      <c r="C261" s="848"/>
      <c r="D261" s="223"/>
      <c r="E261" s="425"/>
      <c r="F261" s="984"/>
    </row>
    <row r="262" spans="1:6" s="985" customFormat="1" ht="237" customHeight="1">
      <c r="A262" s="850"/>
      <c r="B262" s="851" t="s">
        <v>1971</v>
      </c>
      <c r="C262" s="848"/>
      <c r="D262" s="223"/>
      <c r="E262" s="425"/>
      <c r="F262" s="984"/>
    </row>
    <row r="263" spans="1:6" s="985" customFormat="1" ht="218.25" customHeight="1">
      <c r="A263" s="850"/>
      <c r="B263" s="851" t="s">
        <v>1972</v>
      </c>
      <c r="C263" s="848"/>
      <c r="D263" s="223"/>
      <c r="E263" s="425"/>
      <c r="F263" s="984"/>
    </row>
    <row r="264" spans="1:6" s="985" customFormat="1" ht="12">
      <c r="A264" s="1521"/>
      <c r="B264" s="851" t="s">
        <v>1973</v>
      </c>
      <c r="C264" s="848"/>
      <c r="D264" s="223"/>
      <c r="E264" s="425"/>
      <c r="F264" s="984"/>
    </row>
    <row r="265" spans="1:6" s="985" customFormat="1" ht="12">
      <c r="A265" s="1521"/>
      <c r="B265" s="851" t="s">
        <v>1974</v>
      </c>
      <c r="C265" s="848"/>
      <c r="D265" s="223"/>
      <c r="E265" s="425"/>
      <c r="F265" s="984"/>
    </row>
    <row r="266" spans="1:6" s="985" customFormat="1" ht="24.75">
      <c r="A266" s="1521"/>
      <c r="B266" s="851" t="s">
        <v>1975</v>
      </c>
      <c r="C266" s="848"/>
      <c r="D266" s="223"/>
      <c r="E266" s="425"/>
      <c r="F266" s="984"/>
    </row>
    <row r="267" spans="1:6" s="985" customFormat="1" ht="12">
      <c r="A267" s="1521"/>
      <c r="B267" s="851" t="s">
        <v>1976</v>
      </c>
      <c r="C267" s="848"/>
      <c r="D267" s="223"/>
      <c r="E267" s="425"/>
      <c r="F267" s="984"/>
    </row>
    <row r="268" spans="1:6" s="985" customFormat="1" ht="12.75">
      <c r="A268" s="852"/>
      <c r="B268" s="853" t="s">
        <v>1977</v>
      </c>
      <c r="C268" s="848"/>
      <c r="D268" s="223"/>
      <c r="E268" s="425"/>
      <c r="F268" s="984"/>
    </row>
    <row r="269" spans="1:6" s="985" customFormat="1" ht="37.5">
      <c r="A269" s="852"/>
      <c r="B269" s="854" t="s">
        <v>1978</v>
      </c>
      <c r="C269" s="848"/>
      <c r="D269" s="223"/>
      <c r="E269" s="425"/>
      <c r="F269" s="984"/>
    </row>
    <row r="270" spans="1:6" s="985" customFormat="1" ht="12.75">
      <c r="A270" s="849"/>
      <c r="B270" s="847" t="s">
        <v>1979</v>
      </c>
      <c r="C270" s="848"/>
      <c r="D270" s="223"/>
      <c r="E270" s="425"/>
      <c r="F270" s="984"/>
    </row>
    <row r="271" spans="1:6" s="985" customFormat="1" ht="112.5">
      <c r="A271" s="850"/>
      <c r="B271" s="851" t="s">
        <v>1072</v>
      </c>
      <c r="C271" s="848"/>
      <c r="D271" s="223"/>
      <c r="E271" s="425"/>
      <c r="F271" s="984"/>
    </row>
    <row r="272" spans="1:6" s="985" customFormat="1" ht="12.75">
      <c r="A272" s="849"/>
      <c r="B272" s="847" t="s">
        <v>1073</v>
      </c>
      <c r="C272" s="848"/>
      <c r="D272" s="223"/>
      <c r="E272" s="425"/>
      <c r="F272" s="984"/>
    </row>
    <row r="273" spans="1:6" s="985" customFormat="1" ht="37.5">
      <c r="A273" s="850"/>
      <c r="B273" s="851" t="s">
        <v>1074</v>
      </c>
      <c r="C273" s="848"/>
      <c r="D273" s="223"/>
      <c r="E273" s="425"/>
      <c r="F273" s="984"/>
    </row>
    <row r="274" spans="1:6" s="985" customFormat="1" ht="12.75">
      <c r="A274" s="849"/>
      <c r="B274" s="847" t="s">
        <v>1075</v>
      </c>
      <c r="C274" s="848"/>
      <c r="D274" s="223"/>
      <c r="E274" s="425"/>
      <c r="F274" s="984"/>
    </row>
    <row r="275" spans="1:6" s="985" customFormat="1" ht="37.5">
      <c r="A275" s="850"/>
      <c r="B275" s="851" t="s">
        <v>1076</v>
      </c>
      <c r="C275" s="848"/>
      <c r="D275" s="223"/>
      <c r="E275" s="425"/>
      <c r="F275" s="984"/>
    </row>
    <row r="276" spans="1:6" s="985" customFormat="1" ht="12.75">
      <c r="A276" s="849"/>
      <c r="B276" s="847" t="s">
        <v>1077</v>
      </c>
      <c r="C276" s="848"/>
      <c r="D276" s="223"/>
      <c r="E276" s="425"/>
      <c r="F276" s="984"/>
    </row>
    <row r="277" spans="1:6" s="985" customFormat="1" ht="87">
      <c r="A277" s="850"/>
      <c r="B277" s="851" t="s">
        <v>1078</v>
      </c>
      <c r="C277" s="848"/>
      <c r="D277" s="223"/>
      <c r="E277" s="425"/>
      <c r="F277" s="984"/>
    </row>
    <row r="278" spans="1:6" s="985" customFormat="1" ht="12.75">
      <c r="A278" s="849"/>
      <c r="B278" s="847" t="s">
        <v>1079</v>
      </c>
      <c r="C278" s="848"/>
      <c r="D278" s="223"/>
      <c r="E278" s="425"/>
      <c r="F278" s="984"/>
    </row>
    <row r="279" spans="1:6" s="985" customFormat="1" ht="154.5" customHeight="1">
      <c r="A279" s="850"/>
      <c r="B279" s="851" t="s">
        <v>1080</v>
      </c>
      <c r="C279" s="848"/>
      <c r="D279" s="223"/>
      <c r="E279" s="425"/>
      <c r="F279" s="984"/>
    </row>
    <row r="280" spans="1:6" s="985" customFormat="1" ht="12.75">
      <c r="A280" s="850"/>
      <c r="B280" s="847" t="s">
        <v>1081</v>
      </c>
      <c r="C280" s="848"/>
      <c r="D280" s="223"/>
      <c r="E280" s="425"/>
      <c r="F280" s="984"/>
    </row>
    <row r="281" spans="1:6" s="985" customFormat="1" ht="91.5" customHeight="1">
      <c r="A281" s="850"/>
      <c r="B281" s="851" t="s">
        <v>1082</v>
      </c>
      <c r="C281" s="848"/>
      <c r="D281" s="223"/>
      <c r="E281" s="425"/>
      <c r="F281" s="984"/>
    </row>
    <row r="282" spans="1:6" s="985" customFormat="1" ht="12.75">
      <c r="A282" s="850"/>
      <c r="B282" s="824" t="s">
        <v>1083</v>
      </c>
      <c r="C282" s="848"/>
      <c r="D282" s="223"/>
      <c r="E282" s="425"/>
      <c r="F282" s="984"/>
    </row>
    <row r="283" spans="1:6" s="985" customFormat="1" ht="62.25">
      <c r="A283" s="850"/>
      <c r="B283" s="800" t="s">
        <v>1084</v>
      </c>
      <c r="C283" s="848"/>
      <c r="D283" s="223"/>
      <c r="E283" s="425"/>
      <c r="F283" s="984"/>
    </row>
    <row r="284" spans="1:6" s="985" customFormat="1" ht="12.75">
      <c r="A284" s="849"/>
      <c r="B284" s="847" t="s">
        <v>1085</v>
      </c>
      <c r="C284" s="848"/>
      <c r="D284" s="223"/>
      <c r="E284" s="425"/>
      <c r="F284" s="984"/>
    </row>
    <row r="285" spans="1:6" s="985" customFormat="1" ht="99.75">
      <c r="A285" s="850"/>
      <c r="B285" s="851" t="s">
        <v>2040</v>
      </c>
      <c r="C285" s="848"/>
      <c r="D285" s="223"/>
      <c r="E285" s="425"/>
      <c r="F285" s="984"/>
    </row>
    <row r="286" spans="1:6" s="985" customFormat="1" ht="12.75">
      <c r="A286" s="849"/>
      <c r="B286" s="847" t="s">
        <v>2041</v>
      </c>
      <c r="C286" s="848"/>
      <c r="D286" s="223"/>
      <c r="E286" s="425"/>
      <c r="F286" s="984"/>
    </row>
    <row r="287" spans="1:6" s="985" customFormat="1" ht="75">
      <c r="A287" s="850"/>
      <c r="B287" s="851" t="s">
        <v>2042</v>
      </c>
      <c r="C287" s="848"/>
      <c r="D287" s="223"/>
      <c r="E287" s="425"/>
      <c r="F287" s="984"/>
    </row>
    <row r="288" spans="1:6" s="985" customFormat="1" ht="12">
      <c r="A288" s="855"/>
      <c r="B288" s="763"/>
      <c r="C288" s="848"/>
      <c r="D288" s="223"/>
      <c r="E288" s="425"/>
      <c r="F288" s="984"/>
    </row>
    <row r="289" spans="1:6" s="985" customFormat="1" ht="12.75">
      <c r="A289" s="856"/>
      <c r="B289" s="847" t="s">
        <v>2043</v>
      </c>
      <c r="C289" s="848"/>
      <c r="D289" s="223"/>
      <c r="E289" s="425"/>
      <c r="F289" s="984"/>
    </row>
    <row r="290" spans="1:6" s="985" customFormat="1" ht="24.75">
      <c r="A290" s="1521"/>
      <c r="B290" s="851" t="s">
        <v>2044</v>
      </c>
      <c r="C290" s="848"/>
      <c r="D290" s="223"/>
      <c r="E290" s="425"/>
      <c r="F290" s="984"/>
    </row>
    <row r="291" spans="1:6" s="985" customFormat="1" ht="12">
      <c r="A291" s="1521"/>
      <c r="B291" s="851" t="s">
        <v>2045</v>
      </c>
      <c r="C291" s="848"/>
      <c r="D291" s="223"/>
      <c r="E291" s="425"/>
      <c r="F291" s="984"/>
    </row>
    <row r="292" spans="1:6" s="985" customFormat="1" ht="12">
      <c r="A292" s="850"/>
      <c r="B292" s="857" t="s">
        <v>2046</v>
      </c>
      <c r="C292" s="848"/>
      <c r="D292" s="223"/>
      <c r="E292" s="425"/>
      <c r="F292" s="984"/>
    </row>
    <row r="293" spans="1:6" s="985" customFormat="1" ht="12">
      <c r="A293" s="850"/>
      <c r="B293" s="858" t="s">
        <v>2047</v>
      </c>
      <c r="C293" s="848"/>
      <c r="D293" s="223"/>
      <c r="E293" s="425"/>
      <c r="F293" s="984"/>
    </row>
    <row r="294" spans="1:6" s="985" customFormat="1" ht="12">
      <c r="A294" s="850"/>
      <c r="B294" s="858" t="s">
        <v>2048</v>
      </c>
      <c r="C294" s="848"/>
      <c r="D294" s="223"/>
      <c r="E294" s="425"/>
      <c r="F294" s="984"/>
    </row>
    <row r="295" spans="1:6" s="985" customFormat="1" ht="12">
      <c r="A295" s="850"/>
      <c r="B295" s="858" t="s">
        <v>2049</v>
      </c>
      <c r="C295" s="848"/>
      <c r="D295" s="223"/>
      <c r="E295" s="425"/>
      <c r="F295" s="984"/>
    </row>
    <row r="296" spans="1:6" s="985" customFormat="1" ht="12">
      <c r="A296" s="850"/>
      <c r="B296" s="857" t="s">
        <v>2050</v>
      </c>
      <c r="C296" s="848"/>
      <c r="D296" s="223"/>
      <c r="E296" s="425"/>
      <c r="F296" s="984"/>
    </row>
    <row r="297" spans="1:6" s="985" customFormat="1" ht="12">
      <c r="A297" s="850"/>
      <c r="B297" s="858" t="s">
        <v>2051</v>
      </c>
      <c r="C297" s="848"/>
      <c r="D297" s="223"/>
      <c r="E297" s="425"/>
      <c r="F297" s="984"/>
    </row>
    <row r="298" spans="1:6" s="985" customFormat="1" ht="12">
      <c r="A298" s="850"/>
      <c r="B298" s="858" t="s">
        <v>2052</v>
      </c>
      <c r="C298" s="848"/>
      <c r="D298" s="223"/>
      <c r="E298" s="425"/>
      <c r="F298" s="984"/>
    </row>
    <row r="299" spans="1:6" s="985" customFormat="1" ht="24.75">
      <c r="A299" s="850"/>
      <c r="B299" s="858" t="s">
        <v>2053</v>
      </c>
      <c r="C299" s="848"/>
      <c r="D299" s="223"/>
      <c r="E299" s="425"/>
      <c r="F299" s="984"/>
    </row>
    <row r="300" spans="1:6" s="985" customFormat="1" ht="12">
      <c r="A300" s="850"/>
      <c r="B300" s="858" t="s">
        <v>2054</v>
      </c>
      <c r="C300" s="848"/>
      <c r="D300" s="223"/>
      <c r="E300" s="425"/>
      <c r="F300" s="984"/>
    </row>
    <row r="301" spans="1:6" s="985" customFormat="1" ht="12">
      <c r="A301" s="850"/>
      <c r="B301" s="858" t="s">
        <v>2055</v>
      </c>
      <c r="C301" s="848"/>
      <c r="D301" s="223"/>
      <c r="E301" s="425"/>
      <c r="F301" s="984"/>
    </row>
    <row r="302" spans="1:6" s="985" customFormat="1" ht="12">
      <c r="A302" s="850"/>
      <c r="B302" s="858" t="s">
        <v>2056</v>
      </c>
      <c r="C302" s="848"/>
      <c r="D302" s="223"/>
      <c r="E302" s="425"/>
      <c r="F302" s="984"/>
    </row>
    <row r="303" spans="1:6" s="985" customFormat="1" ht="12">
      <c r="A303" s="850"/>
      <c r="B303" s="851" t="s">
        <v>2057</v>
      </c>
      <c r="C303" s="848"/>
      <c r="D303" s="223"/>
      <c r="E303" s="425"/>
      <c r="F303" s="984"/>
    </row>
    <row r="304" spans="1:6" s="985" customFormat="1" ht="25.5">
      <c r="A304" s="850"/>
      <c r="B304" s="859" t="s">
        <v>2058</v>
      </c>
      <c r="C304" s="848"/>
      <c r="D304" s="223"/>
      <c r="E304" s="425"/>
      <c r="F304" s="984"/>
    </row>
    <row r="305" spans="1:6" s="985" customFormat="1" ht="25.5">
      <c r="A305" s="850"/>
      <c r="B305" s="859" t="s">
        <v>2059</v>
      </c>
      <c r="C305" s="848"/>
      <c r="D305" s="223"/>
      <c r="E305" s="425"/>
      <c r="F305" s="984"/>
    </row>
    <row r="306" spans="1:6" s="985" customFormat="1" ht="12.75">
      <c r="A306" s="850"/>
      <c r="B306" s="847" t="s">
        <v>2060</v>
      </c>
      <c r="C306" s="848"/>
      <c r="D306" s="223"/>
      <c r="E306" s="425"/>
      <c r="F306" s="984"/>
    </row>
    <row r="307" spans="1:6" s="985" customFormat="1" ht="12">
      <c r="A307" s="850"/>
      <c r="B307" s="763"/>
      <c r="C307" s="848"/>
      <c r="D307" s="223"/>
      <c r="E307" s="425"/>
      <c r="F307" s="984"/>
    </row>
    <row r="308" spans="1:6" s="985" customFormat="1" ht="12">
      <c r="A308" s="850"/>
      <c r="B308" s="857" t="s">
        <v>2061</v>
      </c>
      <c r="C308" s="848"/>
      <c r="D308" s="223"/>
      <c r="E308" s="425"/>
      <c r="F308" s="984"/>
    </row>
    <row r="309" spans="1:6" s="985" customFormat="1" ht="12">
      <c r="A309" s="850"/>
      <c r="B309" s="857"/>
      <c r="C309" s="848"/>
      <c r="D309" s="223"/>
      <c r="E309" s="425"/>
      <c r="F309" s="984"/>
    </row>
    <row r="310" spans="1:6" s="985" customFormat="1" ht="12.75">
      <c r="A310" s="860"/>
      <c r="B310" s="861" t="s">
        <v>2062</v>
      </c>
      <c r="C310" s="848"/>
      <c r="D310" s="223"/>
      <c r="E310" s="425"/>
      <c r="F310" s="984"/>
    </row>
    <row r="311" spans="1:6" s="985" customFormat="1" ht="12.75">
      <c r="A311" s="856"/>
      <c r="B311" s="847" t="s">
        <v>2063</v>
      </c>
      <c r="C311" s="848"/>
      <c r="D311" s="223"/>
      <c r="E311" s="425"/>
      <c r="F311" s="984"/>
    </row>
    <row r="312" spans="1:6" s="985" customFormat="1" ht="12">
      <c r="A312" s="850"/>
      <c r="B312" s="851" t="s">
        <v>2064</v>
      </c>
      <c r="C312" s="848"/>
      <c r="D312" s="223"/>
      <c r="E312" s="425"/>
      <c r="F312" s="984"/>
    </row>
    <row r="313" spans="1:6" s="985" customFormat="1" ht="37.5">
      <c r="A313" s="850"/>
      <c r="B313" s="851" t="s">
        <v>2065</v>
      </c>
      <c r="C313" s="848"/>
      <c r="D313" s="223"/>
      <c r="E313" s="425"/>
      <c r="F313" s="984"/>
    </row>
    <row r="314" spans="1:6" s="985" customFormat="1" ht="12">
      <c r="A314" s="850"/>
      <c r="B314" s="851" t="s">
        <v>2066</v>
      </c>
      <c r="C314" s="848"/>
      <c r="D314" s="223"/>
      <c r="E314" s="425"/>
      <c r="F314" s="984"/>
    </row>
    <row r="315" spans="1:6" s="985" customFormat="1" ht="12">
      <c r="A315" s="850"/>
      <c r="B315" s="858" t="s">
        <v>2067</v>
      </c>
      <c r="C315" s="848"/>
      <c r="D315" s="223"/>
      <c r="E315" s="425"/>
      <c r="F315" s="984"/>
    </row>
    <row r="316" spans="1:6" s="985" customFormat="1" ht="12">
      <c r="A316" s="850"/>
      <c r="B316" s="858" t="s">
        <v>2068</v>
      </c>
      <c r="C316" s="848"/>
      <c r="D316" s="223"/>
      <c r="E316" s="425"/>
      <c r="F316" s="984"/>
    </row>
    <row r="317" spans="1:6" s="985" customFormat="1" ht="12">
      <c r="A317" s="855"/>
      <c r="B317" s="763"/>
      <c r="C317" s="848"/>
      <c r="D317" s="223"/>
      <c r="E317" s="425"/>
      <c r="F317" s="984"/>
    </row>
    <row r="318" spans="1:6" s="985" customFormat="1" ht="12.75">
      <c r="A318" s="850"/>
      <c r="B318" s="847" t="s">
        <v>1077</v>
      </c>
      <c r="C318" s="848"/>
      <c r="D318" s="223"/>
      <c r="E318" s="425"/>
      <c r="F318" s="984"/>
    </row>
    <row r="319" spans="1:6" s="985" customFormat="1" ht="12">
      <c r="A319" s="850"/>
      <c r="B319" s="851" t="s">
        <v>2069</v>
      </c>
      <c r="C319" s="848"/>
      <c r="D319" s="223"/>
      <c r="E319" s="425"/>
      <c r="F319" s="984"/>
    </row>
    <row r="320" spans="1:6" s="985" customFormat="1" ht="12">
      <c r="A320" s="850"/>
      <c r="B320" s="851" t="s">
        <v>2070</v>
      </c>
      <c r="C320" s="848"/>
      <c r="D320" s="223"/>
      <c r="E320" s="425"/>
      <c r="F320" s="984"/>
    </row>
    <row r="321" spans="1:6" s="985" customFormat="1" ht="12">
      <c r="A321" s="850"/>
      <c r="B321" s="851" t="s">
        <v>2071</v>
      </c>
      <c r="C321" s="848"/>
      <c r="D321" s="223"/>
      <c r="E321" s="425"/>
      <c r="F321" s="984"/>
    </row>
    <row r="322" spans="1:6" s="985" customFormat="1" ht="12">
      <c r="A322" s="850"/>
      <c r="B322" s="851" t="s">
        <v>2072</v>
      </c>
      <c r="C322" s="848"/>
      <c r="D322" s="223"/>
      <c r="E322" s="425"/>
      <c r="F322" s="984"/>
    </row>
    <row r="323" spans="1:6" s="985" customFormat="1" ht="12">
      <c r="A323" s="850"/>
      <c r="B323" s="851" t="s">
        <v>2073</v>
      </c>
      <c r="C323" s="848"/>
      <c r="D323" s="223"/>
      <c r="E323" s="425"/>
      <c r="F323" s="984"/>
    </row>
    <row r="324" spans="1:6" s="985" customFormat="1" ht="12">
      <c r="A324" s="850"/>
      <c r="B324" s="851" t="s">
        <v>2074</v>
      </c>
      <c r="C324" s="848"/>
      <c r="D324" s="223"/>
      <c r="E324" s="425"/>
      <c r="F324" s="984"/>
    </row>
    <row r="325" spans="1:6" s="985" customFormat="1" ht="12">
      <c r="A325" s="850"/>
      <c r="B325" s="851" t="s">
        <v>2075</v>
      </c>
      <c r="C325" s="848"/>
      <c r="D325" s="223"/>
      <c r="E325" s="425"/>
      <c r="F325" s="984"/>
    </row>
    <row r="326" spans="1:6" s="985" customFormat="1" ht="12">
      <c r="A326" s="850"/>
      <c r="B326" s="851" t="s">
        <v>2066</v>
      </c>
      <c r="C326" s="848"/>
      <c r="D326" s="223"/>
      <c r="E326" s="425"/>
      <c r="F326" s="984"/>
    </row>
    <row r="327" spans="1:6" s="985" customFormat="1" ht="12">
      <c r="A327" s="850"/>
      <c r="B327" s="858" t="s">
        <v>2076</v>
      </c>
      <c r="C327" s="848"/>
      <c r="D327" s="223"/>
      <c r="E327" s="425"/>
      <c r="F327" s="984"/>
    </row>
    <row r="328" spans="1:6" s="985" customFormat="1" ht="12">
      <c r="A328" s="850"/>
      <c r="B328" s="858" t="s">
        <v>2077</v>
      </c>
      <c r="C328" s="848"/>
      <c r="D328" s="223"/>
      <c r="E328" s="425"/>
      <c r="F328" s="984"/>
    </row>
    <row r="329" spans="1:6" s="985" customFormat="1" ht="12">
      <c r="A329" s="850"/>
      <c r="B329" s="858" t="s">
        <v>2078</v>
      </c>
      <c r="C329" s="848"/>
      <c r="D329" s="223"/>
      <c r="E329" s="425"/>
      <c r="F329" s="984"/>
    </row>
    <row r="330" spans="1:6" s="985" customFormat="1" ht="12">
      <c r="A330" s="850"/>
      <c r="B330" s="858" t="s">
        <v>2079</v>
      </c>
      <c r="C330" s="848"/>
      <c r="D330" s="223"/>
      <c r="E330" s="425"/>
      <c r="F330" s="984"/>
    </row>
    <row r="331" spans="1:6" s="985" customFormat="1" ht="12">
      <c r="A331" s="850"/>
      <c r="B331" s="858"/>
      <c r="C331" s="848"/>
      <c r="D331" s="223"/>
      <c r="E331" s="425"/>
      <c r="F331" s="984"/>
    </row>
    <row r="332" spans="1:6" s="985" customFormat="1" ht="12.75">
      <c r="A332" s="850"/>
      <c r="B332" s="847" t="s">
        <v>2080</v>
      </c>
      <c r="C332" s="848"/>
      <c r="D332" s="223"/>
      <c r="E332" s="425"/>
      <c r="F332" s="984"/>
    </row>
    <row r="333" spans="1:6" s="985" customFormat="1" ht="37.5">
      <c r="A333" s="850"/>
      <c r="B333" s="800" t="s">
        <v>2081</v>
      </c>
      <c r="C333" s="848"/>
      <c r="D333" s="223"/>
      <c r="E333" s="425"/>
      <c r="F333" s="984"/>
    </row>
    <row r="334" spans="1:6" s="985" customFormat="1" ht="12.75">
      <c r="A334" s="850"/>
      <c r="B334" s="847" t="s">
        <v>2082</v>
      </c>
      <c r="C334" s="848"/>
      <c r="D334" s="223"/>
      <c r="E334" s="425"/>
      <c r="F334" s="984"/>
    </row>
    <row r="335" spans="1:6" s="985" customFormat="1" ht="12">
      <c r="A335" s="850"/>
      <c r="B335" s="851" t="s">
        <v>2083</v>
      </c>
      <c r="C335" s="848"/>
      <c r="D335" s="223"/>
      <c r="E335" s="425"/>
      <c r="F335" s="984"/>
    </row>
    <row r="336" spans="1:6" s="985" customFormat="1" ht="12">
      <c r="A336" s="850"/>
      <c r="B336" s="851" t="s">
        <v>2084</v>
      </c>
      <c r="C336" s="848"/>
      <c r="D336" s="223"/>
      <c r="E336" s="425"/>
      <c r="F336" s="984"/>
    </row>
    <row r="337" spans="1:6" s="985" customFormat="1" ht="12">
      <c r="A337" s="850"/>
      <c r="B337" s="851" t="s">
        <v>2085</v>
      </c>
      <c r="C337" s="848"/>
      <c r="D337" s="223"/>
      <c r="E337" s="425"/>
      <c r="F337" s="984"/>
    </row>
    <row r="338" spans="1:6" s="985" customFormat="1" ht="12">
      <c r="A338" s="850"/>
      <c r="B338" s="851" t="s">
        <v>2086</v>
      </c>
      <c r="C338" s="848"/>
      <c r="D338" s="223"/>
      <c r="E338" s="425"/>
      <c r="F338" s="984"/>
    </row>
    <row r="339" spans="1:6" s="985" customFormat="1" ht="12">
      <c r="A339" s="850"/>
      <c r="B339" s="800" t="s">
        <v>2087</v>
      </c>
      <c r="C339" s="848"/>
      <c r="D339" s="223"/>
      <c r="E339" s="425"/>
      <c r="F339" s="984"/>
    </row>
    <row r="340" spans="1:6" s="985" customFormat="1" ht="12">
      <c r="A340" s="850"/>
      <c r="B340" s="800" t="s">
        <v>2088</v>
      </c>
      <c r="C340" s="848"/>
      <c r="D340" s="223"/>
      <c r="E340" s="425"/>
      <c r="F340" s="984"/>
    </row>
    <row r="341" spans="1:6" s="985" customFormat="1" ht="12">
      <c r="A341" s="850"/>
      <c r="B341" s="800" t="s">
        <v>2089</v>
      </c>
      <c r="C341" s="848"/>
      <c r="D341" s="223"/>
      <c r="E341" s="425"/>
      <c r="F341" s="984"/>
    </row>
    <row r="342" spans="1:6" s="985" customFormat="1" ht="12">
      <c r="A342" s="850"/>
      <c r="B342" s="800" t="s">
        <v>2090</v>
      </c>
      <c r="C342" s="848"/>
      <c r="D342" s="223"/>
      <c r="E342" s="425"/>
      <c r="F342" s="984"/>
    </row>
    <row r="343" spans="1:6" s="985" customFormat="1" ht="12">
      <c r="A343" s="850"/>
      <c r="B343" s="800" t="s">
        <v>2091</v>
      </c>
      <c r="C343" s="848"/>
      <c r="D343" s="223"/>
      <c r="E343" s="425"/>
      <c r="F343" s="984"/>
    </row>
    <row r="344" spans="1:6" s="985" customFormat="1" ht="12.75">
      <c r="A344" s="850"/>
      <c r="B344" s="847" t="s">
        <v>2092</v>
      </c>
      <c r="C344" s="848"/>
      <c r="D344" s="223"/>
      <c r="E344" s="425"/>
      <c r="F344" s="984"/>
    </row>
    <row r="345" spans="1:6" s="985" customFormat="1" ht="12">
      <c r="A345" s="850"/>
      <c r="B345" s="851" t="s">
        <v>2083</v>
      </c>
      <c r="C345" s="848"/>
      <c r="D345" s="223"/>
      <c r="E345" s="425"/>
      <c r="F345" s="984"/>
    </row>
    <row r="346" spans="1:6" s="985" customFormat="1" ht="12">
      <c r="A346" s="850"/>
      <c r="B346" s="851" t="s">
        <v>2084</v>
      </c>
      <c r="C346" s="848"/>
      <c r="D346" s="223"/>
      <c r="E346" s="425"/>
      <c r="F346" s="984"/>
    </row>
    <row r="347" spans="1:6" s="985" customFormat="1" ht="12">
      <c r="A347" s="850"/>
      <c r="B347" s="851" t="s">
        <v>2093</v>
      </c>
      <c r="C347" s="848"/>
      <c r="D347" s="223"/>
      <c r="E347" s="425"/>
      <c r="F347" s="984"/>
    </row>
    <row r="348" spans="1:6" s="985" customFormat="1" ht="12">
      <c r="A348" s="850"/>
      <c r="B348" s="851" t="s">
        <v>2094</v>
      </c>
      <c r="C348" s="848"/>
      <c r="D348" s="223"/>
      <c r="E348" s="425"/>
      <c r="F348" s="984"/>
    </row>
    <row r="349" spans="1:6" s="985" customFormat="1" ht="12">
      <c r="A349" s="850"/>
      <c r="B349" s="800" t="s">
        <v>2087</v>
      </c>
      <c r="C349" s="848"/>
      <c r="D349" s="223"/>
      <c r="E349" s="425"/>
      <c r="F349" s="984"/>
    </row>
    <row r="350" spans="1:6" s="985" customFormat="1" ht="12">
      <c r="A350" s="850"/>
      <c r="B350" s="800" t="s">
        <v>2088</v>
      </c>
      <c r="C350" s="848"/>
      <c r="D350" s="223"/>
      <c r="E350" s="425"/>
      <c r="F350" s="984"/>
    </row>
    <row r="351" spans="1:6" s="985" customFormat="1" ht="12">
      <c r="A351" s="850"/>
      <c r="B351" s="800" t="s">
        <v>2095</v>
      </c>
      <c r="C351" s="848"/>
      <c r="D351" s="223"/>
      <c r="E351" s="425"/>
      <c r="F351" s="984"/>
    </row>
    <row r="352" spans="1:6" s="985" customFormat="1" ht="12">
      <c r="A352" s="850"/>
      <c r="B352" s="800" t="s">
        <v>2096</v>
      </c>
      <c r="C352" s="848"/>
      <c r="D352" s="223"/>
      <c r="E352" s="425"/>
      <c r="F352" s="984"/>
    </row>
    <row r="353" spans="1:6" s="985" customFormat="1" ht="12">
      <c r="A353" s="850"/>
      <c r="B353" s="800" t="s">
        <v>2097</v>
      </c>
      <c r="C353" s="848"/>
      <c r="D353" s="223"/>
      <c r="E353" s="425"/>
      <c r="F353" s="984"/>
    </row>
    <row r="354" spans="1:6" s="985" customFormat="1" ht="12">
      <c r="A354" s="850"/>
      <c r="B354" s="851" t="s">
        <v>2066</v>
      </c>
      <c r="C354" s="848"/>
      <c r="D354" s="223"/>
      <c r="E354" s="425"/>
      <c r="F354" s="984"/>
    </row>
    <row r="355" spans="1:6" s="985" customFormat="1" ht="12">
      <c r="A355" s="850"/>
      <c r="B355" s="858" t="s">
        <v>2098</v>
      </c>
      <c r="C355" s="848"/>
      <c r="D355" s="223"/>
      <c r="E355" s="425"/>
      <c r="F355" s="984"/>
    </row>
    <row r="356" spans="1:6" s="985" customFormat="1" ht="12">
      <c r="A356" s="850"/>
      <c r="B356" s="858" t="s">
        <v>2099</v>
      </c>
      <c r="C356" s="848"/>
      <c r="D356" s="223"/>
      <c r="E356" s="425"/>
      <c r="F356" s="984"/>
    </row>
    <row r="357" spans="1:6" s="985" customFormat="1" ht="12">
      <c r="A357" s="850"/>
      <c r="B357" s="858" t="s">
        <v>2100</v>
      </c>
      <c r="C357" s="848"/>
      <c r="D357" s="223"/>
      <c r="E357" s="425"/>
      <c r="F357" s="984"/>
    </row>
    <row r="358" spans="1:6" s="985" customFormat="1" ht="12">
      <c r="A358" s="850"/>
      <c r="B358" s="858"/>
      <c r="C358" s="848"/>
      <c r="D358" s="223"/>
      <c r="E358" s="425"/>
      <c r="F358" s="984"/>
    </row>
    <row r="359" spans="1:6" s="985" customFormat="1" ht="12.75">
      <c r="A359" s="850"/>
      <c r="B359" s="847" t="s">
        <v>2101</v>
      </c>
      <c r="C359" s="848"/>
      <c r="D359" s="223"/>
      <c r="E359" s="425"/>
      <c r="F359" s="984"/>
    </row>
    <row r="360" spans="1:6" s="985" customFormat="1" ht="24.75">
      <c r="A360" s="850"/>
      <c r="B360" s="851" t="s">
        <v>2102</v>
      </c>
      <c r="C360" s="848"/>
      <c r="D360" s="223"/>
      <c r="E360" s="425"/>
      <c r="F360" s="984"/>
    </row>
    <row r="361" spans="1:6" s="985" customFormat="1" ht="12.75">
      <c r="A361" s="850"/>
      <c r="B361" s="847" t="s">
        <v>2103</v>
      </c>
      <c r="C361" s="848"/>
      <c r="D361" s="223"/>
      <c r="E361" s="425"/>
      <c r="F361" s="984"/>
    </row>
    <row r="362" spans="1:6" s="985" customFormat="1" ht="12">
      <c r="A362" s="850"/>
      <c r="B362" s="851" t="s">
        <v>2083</v>
      </c>
      <c r="C362" s="848"/>
      <c r="D362" s="223"/>
      <c r="E362" s="425"/>
      <c r="F362" s="984"/>
    </row>
    <row r="363" spans="1:6" s="985" customFormat="1" ht="12">
      <c r="A363" s="850"/>
      <c r="B363" s="800" t="s">
        <v>2104</v>
      </c>
      <c r="C363" s="848"/>
      <c r="D363" s="223"/>
      <c r="E363" s="425"/>
      <c r="F363" s="984"/>
    </row>
    <row r="364" spans="1:6" s="985" customFormat="1" ht="12">
      <c r="A364" s="850"/>
      <c r="B364" s="800" t="s">
        <v>2105</v>
      </c>
      <c r="C364" s="848"/>
      <c r="D364" s="223"/>
      <c r="E364" s="425"/>
      <c r="F364" s="984"/>
    </row>
    <row r="365" spans="1:6" s="985" customFormat="1" ht="12">
      <c r="A365" s="850"/>
      <c r="B365" s="851" t="s">
        <v>2106</v>
      </c>
      <c r="C365" s="848"/>
      <c r="D365" s="223"/>
      <c r="E365" s="425"/>
      <c r="F365" s="984"/>
    </row>
    <row r="366" spans="1:6" s="985" customFormat="1" ht="12">
      <c r="A366" s="850"/>
      <c r="B366" s="851" t="s">
        <v>2107</v>
      </c>
      <c r="C366" s="848"/>
      <c r="D366" s="223"/>
      <c r="E366" s="425"/>
      <c r="F366" s="984"/>
    </row>
    <row r="367" spans="1:6" s="985" customFormat="1" ht="12">
      <c r="A367" s="850"/>
      <c r="B367" s="851" t="s">
        <v>2108</v>
      </c>
      <c r="C367" s="848"/>
      <c r="D367" s="223"/>
      <c r="E367" s="425"/>
      <c r="F367" s="984"/>
    </row>
    <row r="368" spans="1:6" s="985" customFormat="1" ht="12">
      <c r="A368" s="850"/>
      <c r="B368" s="851" t="s">
        <v>2109</v>
      </c>
      <c r="C368" s="848"/>
      <c r="D368" s="223"/>
      <c r="E368" s="425"/>
      <c r="F368" s="984"/>
    </row>
    <row r="369" spans="1:6" s="985" customFormat="1" ht="12">
      <c r="A369" s="850"/>
      <c r="B369" s="851" t="s">
        <v>2110</v>
      </c>
      <c r="C369" s="848"/>
      <c r="D369" s="223"/>
      <c r="E369" s="425"/>
      <c r="F369" s="984"/>
    </row>
    <row r="370" spans="1:6" s="985" customFormat="1" ht="12">
      <c r="A370" s="850"/>
      <c r="B370" s="851" t="s">
        <v>2111</v>
      </c>
      <c r="C370" s="848"/>
      <c r="D370" s="223"/>
      <c r="E370" s="425"/>
      <c r="F370" s="984"/>
    </row>
    <row r="371" spans="1:6" s="985" customFormat="1" ht="12">
      <c r="A371" s="850"/>
      <c r="B371" s="851" t="s">
        <v>2112</v>
      </c>
      <c r="C371" s="848"/>
      <c r="D371" s="223"/>
      <c r="E371" s="425"/>
      <c r="F371" s="984"/>
    </row>
    <row r="372" spans="1:6" s="985" customFormat="1" ht="12">
      <c r="A372" s="850"/>
      <c r="B372" s="851" t="s">
        <v>2113</v>
      </c>
      <c r="C372" s="848"/>
      <c r="D372" s="223"/>
      <c r="E372" s="425"/>
      <c r="F372" s="984"/>
    </row>
    <row r="373" spans="1:6" s="985" customFormat="1" ht="12">
      <c r="A373" s="850"/>
      <c r="B373" s="851" t="s">
        <v>2114</v>
      </c>
      <c r="C373" s="848"/>
      <c r="D373" s="223"/>
      <c r="E373" s="425"/>
      <c r="F373" s="984"/>
    </row>
    <row r="374" spans="1:6" s="985" customFormat="1" ht="12">
      <c r="A374" s="850"/>
      <c r="B374" s="851" t="s">
        <v>2066</v>
      </c>
      <c r="C374" s="848"/>
      <c r="D374" s="223"/>
      <c r="E374" s="425"/>
      <c r="F374" s="984"/>
    </row>
    <row r="375" spans="1:6" s="985" customFormat="1" ht="13.5" customHeight="1">
      <c r="A375" s="850"/>
      <c r="B375" s="858" t="s">
        <v>2115</v>
      </c>
      <c r="C375" s="848"/>
      <c r="D375" s="223"/>
      <c r="E375" s="425"/>
      <c r="F375" s="984"/>
    </row>
    <row r="376" spans="1:6" s="985" customFormat="1" ht="24.75">
      <c r="A376" s="850"/>
      <c r="B376" s="858" t="s">
        <v>2116</v>
      </c>
      <c r="C376" s="848"/>
      <c r="D376" s="223"/>
      <c r="E376" s="425"/>
      <c r="F376" s="984"/>
    </row>
    <row r="377" spans="1:6" s="985" customFormat="1" ht="12">
      <c r="A377" s="850"/>
      <c r="B377" s="858"/>
      <c r="C377" s="848"/>
      <c r="D377" s="223"/>
      <c r="E377" s="425"/>
      <c r="F377" s="984"/>
    </row>
    <row r="378" spans="1:6" s="985" customFormat="1" ht="12.75">
      <c r="A378" s="850"/>
      <c r="B378" s="847" t="s">
        <v>2117</v>
      </c>
      <c r="C378" s="848"/>
      <c r="D378" s="223"/>
      <c r="E378" s="425"/>
      <c r="F378" s="984"/>
    </row>
    <row r="379" spans="1:6" s="985" customFormat="1" ht="37.5">
      <c r="A379" s="850"/>
      <c r="B379" s="851" t="s">
        <v>2118</v>
      </c>
      <c r="C379" s="848"/>
      <c r="D379" s="223"/>
      <c r="E379" s="425"/>
      <c r="F379" s="984"/>
    </row>
    <row r="380" spans="1:6" s="985" customFormat="1" ht="12">
      <c r="A380" s="850"/>
      <c r="B380" s="851" t="s">
        <v>2066</v>
      </c>
      <c r="C380" s="848"/>
      <c r="D380" s="223"/>
      <c r="E380" s="425"/>
      <c r="F380" s="984"/>
    </row>
    <row r="381" spans="1:6" s="985" customFormat="1" ht="12">
      <c r="A381" s="850"/>
      <c r="B381" s="858" t="s">
        <v>2119</v>
      </c>
      <c r="C381" s="848"/>
      <c r="D381" s="223"/>
      <c r="E381" s="425"/>
      <c r="F381" s="984"/>
    </row>
    <row r="382" spans="1:6" s="985" customFormat="1" ht="12">
      <c r="A382" s="850"/>
      <c r="B382" s="851"/>
      <c r="C382" s="848"/>
      <c r="D382" s="223"/>
      <c r="E382" s="425"/>
      <c r="F382" s="984"/>
    </row>
    <row r="383" spans="1:6" s="985" customFormat="1" ht="12.75">
      <c r="A383" s="850"/>
      <c r="B383" s="847" t="s">
        <v>1979</v>
      </c>
      <c r="C383" s="848"/>
      <c r="D383" s="223"/>
      <c r="E383" s="425"/>
      <c r="F383" s="984"/>
    </row>
    <row r="384" spans="1:6" s="985" customFormat="1" ht="24.75">
      <c r="A384" s="850"/>
      <c r="B384" s="851" t="s">
        <v>2120</v>
      </c>
      <c r="C384" s="848"/>
      <c r="D384" s="223"/>
      <c r="E384" s="425"/>
      <c r="F384" s="984"/>
    </row>
    <row r="385" spans="1:6" s="985" customFormat="1" ht="12">
      <c r="A385" s="850"/>
      <c r="B385" s="851" t="s">
        <v>2083</v>
      </c>
      <c r="C385" s="848"/>
      <c r="D385" s="223"/>
      <c r="E385" s="425"/>
      <c r="F385" s="984"/>
    </row>
    <row r="386" spans="1:6" s="985" customFormat="1" ht="12">
      <c r="A386" s="850"/>
      <c r="B386" s="800" t="s">
        <v>2121</v>
      </c>
      <c r="C386" s="848"/>
      <c r="D386" s="223"/>
      <c r="E386" s="425"/>
      <c r="F386" s="984"/>
    </row>
    <row r="387" spans="1:6" s="985" customFormat="1" ht="12">
      <c r="A387" s="850"/>
      <c r="B387" s="800" t="s">
        <v>2122</v>
      </c>
      <c r="C387" s="848"/>
      <c r="D387" s="223"/>
      <c r="E387" s="425"/>
      <c r="F387" s="984"/>
    </row>
    <row r="388" spans="1:6" s="985" customFormat="1" ht="12">
      <c r="A388" s="850"/>
      <c r="B388" s="800" t="s">
        <v>2123</v>
      </c>
      <c r="C388" s="848"/>
      <c r="D388" s="223"/>
      <c r="E388" s="425"/>
      <c r="F388" s="984"/>
    </row>
    <row r="389" spans="1:6" s="985" customFormat="1" ht="12">
      <c r="A389" s="850"/>
      <c r="B389" s="800" t="s">
        <v>2124</v>
      </c>
      <c r="C389" s="848"/>
      <c r="D389" s="223"/>
      <c r="E389" s="425"/>
      <c r="F389" s="984"/>
    </row>
    <row r="390" spans="1:6" s="985" customFormat="1" ht="12">
      <c r="A390" s="850"/>
      <c r="B390" s="800" t="s">
        <v>2125</v>
      </c>
      <c r="C390" s="848"/>
      <c r="D390" s="223"/>
      <c r="E390" s="425"/>
      <c r="F390" s="984"/>
    </row>
    <row r="391" spans="1:6" s="985" customFormat="1" ht="12">
      <c r="A391" s="850"/>
      <c r="B391" s="851" t="s">
        <v>2126</v>
      </c>
      <c r="C391" s="848"/>
      <c r="D391" s="223"/>
      <c r="E391" s="425"/>
      <c r="F391" s="984"/>
    </row>
    <row r="392" spans="1:6" s="985" customFormat="1" ht="12">
      <c r="A392" s="850"/>
      <c r="B392" s="851" t="s">
        <v>2127</v>
      </c>
      <c r="C392" s="848"/>
      <c r="D392" s="223"/>
      <c r="E392" s="425"/>
      <c r="F392" s="984"/>
    </row>
    <row r="393" spans="1:6" s="985" customFormat="1" ht="12">
      <c r="A393" s="850"/>
      <c r="B393" s="851" t="s">
        <v>2128</v>
      </c>
      <c r="C393" s="848"/>
      <c r="D393" s="223"/>
      <c r="E393" s="425"/>
      <c r="F393" s="984"/>
    </row>
    <row r="394" spans="1:6" s="985" customFormat="1" ht="12">
      <c r="A394" s="850"/>
      <c r="B394" s="862" t="s">
        <v>2129</v>
      </c>
      <c r="C394" s="848"/>
      <c r="D394" s="223"/>
      <c r="E394" s="425"/>
      <c r="F394" s="984"/>
    </row>
    <row r="395" spans="1:6" s="985" customFormat="1" ht="12">
      <c r="A395" s="850"/>
      <c r="B395" s="851" t="s">
        <v>2130</v>
      </c>
      <c r="C395" s="848"/>
      <c r="D395" s="223"/>
      <c r="E395" s="425"/>
      <c r="F395" s="984"/>
    </row>
    <row r="396" spans="1:6" s="985" customFormat="1" ht="12">
      <c r="A396" s="850"/>
      <c r="B396" s="851" t="s">
        <v>2128</v>
      </c>
      <c r="C396" s="848"/>
      <c r="D396" s="223"/>
      <c r="E396" s="425"/>
      <c r="F396" s="984"/>
    </row>
    <row r="397" spans="1:6" s="985" customFormat="1" ht="12">
      <c r="A397" s="850"/>
      <c r="B397" s="863" t="s">
        <v>2131</v>
      </c>
      <c r="C397" s="848"/>
      <c r="D397" s="223"/>
      <c r="E397" s="425"/>
      <c r="F397" s="984"/>
    </row>
    <row r="398" spans="1:6" s="985" customFormat="1" ht="12">
      <c r="A398" s="850"/>
      <c r="B398" s="851" t="s">
        <v>2132</v>
      </c>
      <c r="C398" s="848"/>
      <c r="D398" s="223"/>
      <c r="E398" s="425"/>
      <c r="F398" s="984"/>
    </row>
    <row r="399" spans="1:6" s="985" customFormat="1" ht="12">
      <c r="A399" s="850"/>
      <c r="B399" s="851" t="s">
        <v>2133</v>
      </c>
      <c r="C399" s="848"/>
      <c r="D399" s="223"/>
      <c r="E399" s="425"/>
      <c r="F399" s="984"/>
    </row>
    <row r="400" spans="1:6" s="985" customFormat="1" ht="12">
      <c r="A400" s="850"/>
      <c r="B400" s="851" t="s">
        <v>2134</v>
      </c>
      <c r="C400" s="848"/>
      <c r="D400" s="223"/>
      <c r="E400" s="425"/>
      <c r="F400" s="984"/>
    </row>
    <row r="401" spans="1:6" s="985" customFormat="1" ht="12">
      <c r="A401" s="850"/>
      <c r="B401" s="851" t="s">
        <v>2135</v>
      </c>
      <c r="C401" s="848"/>
      <c r="D401" s="223"/>
      <c r="E401" s="425"/>
      <c r="F401" s="984"/>
    </row>
    <row r="402" spans="1:6" s="985" customFormat="1" ht="12">
      <c r="A402" s="850"/>
      <c r="B402" s="851" t="s">
        <v>2066</v>
      </c>
      <c r="C402" s="848"/>
      <c r="D402" s="223"/>
      <c r="E402" s="425"/>
      <c r="F402" s="984"/>
    </row>
    <row r="403" spans="1:6" s="985" customFormat="1" ht="12">
      <c r="A403" s="850"/>
      <c r="B403" s="858" t="s">
        <v>2079</v>
      </c>
      <c r="C403" s="848"/>
      <c r="D403" s="223"/>
      <c r="E403" s="425"/>
      <c r="F403" s="984"/>
    </row>
    <row r="404" spans="1:6" s="985" customFormat="1" ht="12">
      <c r="A404" s="850"/>
      <c r="B404" s="858" t="s">
        <v>2136</v>
      </c>
      <c r="C404" s="848"/>
      <c r="D404" s="223"/>
      <c r="E404" s="425"/>
      <c r="F404" s="984"/>
    </row>
    <row r="405" spans="1:6" s="985" customFormat="1" ht="12">
      <c r="A405" s="850"/>
      <c r="B405" s="858" t="s">
        <v>2137</v>
      </c>
      <c r="C405" s="848"/>
      <c r="D405" s="223"/>
      <c r="E405" s="425"/>
      <c r="F405" s="984"/>
    </row>
    <row r="406" spans="1:6" s="985" customFormat="1" ht="24.75">
      <c r="A406" s="850"/>
      <c r="B406" s="858" t="s">
        <v>2138</v>
      </c>
      <c r="C406" s="848"/>
      <c r="D406" s="223"/>
      <c r="E406" s="425"/>
      <c r="F406" s="984"/>
    </row>
    <row r="407" spans="1:6" s="985" customFormat="1" ht="12">
      <c r="A407" s="850"/>
      <c r="B407" s="858"/>
      <c r="C407" s="848"/>
      <c r="D407" s="223"/>
      <c r="E407" s="425"/>
      <c r="F407" s="984"/>
    </row>
    <row r="408" spans="1:6" s="985" customFormat="1" ht="12.75">
      <c r="A408" s="850"/>
      <c r="B408" s="824" t="s">
        <v>1083</v>
      </c>
      <c r="C408" s="848"/>
      <c r="D408" s="223"/>
      <c r="E408" s="425"/>
      <c r="F408" s="984"/>
    </row>
    <row r="409" spans="1:6" s="985" customFormat="1" ht="37.5">
      <c r="A409" s="850"/>
      <c r="B409" s="800" t="s">
        <v>2139</v>
      </c>
      <c r="C409" s="848"/>
      <c r="D409" s="223"/>
      <c r="E409" s="425"/>
      <c r="F409" s="984"/>
    </row>
    <row r="410" spans="1:6" s="944" customFormat="1" ht="12">
      <c r="A410" s="846"/>
      <c r="B410" s="800" t="s">
        <v>2140</v>
      </c>
      <c r="C410" s="801"/>
      <c r="D410" s="804"/>
      <c r="E410" s="963"/>
      <c r="F410" s="964"/>
    </row>
    <row r="411" spans="1:6" s="944" customFormat="1" ht="12">
      <c r="A411" s="846"/>
      <c r="B411" s="800" t="s">
        <v>2141</v>
      </c>
      <c r="C411" s="801"/>
      <c r="D411" s="804"/>
      <c r="E411" s="963"/>
      <c r="F411" s="964"/>
    </row>
    <row r="412" spans="1:6" s="985" customFormat="1" ht="12">
      <c r="A412" s="850"/>
      <c r="B412" s="800" t="s">
        <v>2066</v>
      </c>
      <c r="C412" s="848"/>
      <c r="D412" s="223"/>
      <c r="E412" s="425"/>
      <c r="F412" s="984"/>
    </row>
    <row r="413" spans="1:6" s="985" customFormat="1" ht="12">
      <c r="A413" s="850"/>
      <c r="B413" s="864" t="s">
        <v>2142</v>
      </c>
      <c r="C413" s="848"/>
      <c r="D413" s="223"/>
      <c r="E413" s="425"/>
      <c r="F413" s="984"/>
    </row>
    <row r="414" spans="1:6" s="985" customFormat="1" ht="12">
      <c r="A414" s="850"/>
      <c r="B414" s="865" t="s">
        <v>2143</v>
      </c>
      <c r="C414" s="848"/>
      <c r="D414" s="223"/>
      <c r="E414" s="425"/>
      <c r="F414" s="984"/>
    </row>
    <row r="415" spans="1:6" s="985" customFormat="1" ht="12">
      <c r="A415" s="850"/>
      <c r="B415" s="865"/>
      <c r="C415" s="848"/>
      <c r="D415" s="223"/>
      <c r="E415" s="425"/>
      <c r="F415" s="984"/>
    </row>
    <row r="416" spans="1:6" s="985" customFormat="1" ht="12.75">
      <c r="A416" s="850"/>
      <c r="B416" s="847" t="s">
        <v>1077</v>
      </c>
      <c r="C416" s="848"/>
      <c r="D416" s="223"/>
      <c r="E416" s="425"/>
      <c r="F416" s="984"/>
    </row>
    <row r="417" spans="1:6" s="985" customFormat="1" ht="12">
      <c r="A417" s="850"/>
      <c r="B417" s="851" t="s">
        <v>2069</v>
      </c>
      <c r="C417" s="848"/>
      <c r="D417" s="223"/>
      <c r="E417" s="425"/>
      <c r="F417" s="984"/>
    </row>
    <row r="418" spans="1:6" s="985" customFormat="1" ht="12">
      <c r="A418" s="850"/>
      <c r="B418" s="851" t="s">
        <v>2144</v>
      </c>
      <c r="C418" s="848"/>
      <c r="D418" s="223"/>
      <c r="E418" s="425"/>
      <c r="F418" s="984"/>
    </row>
    <row r="419" spans="1:6" s="985" customFormat="1" ht="12">
      <c r="A419" s="850"/>
      <c r="B419" s="851" t="s">
        <v>2071</v>
      </c>
      <c r="C419" s="848"/>
      <c r="D419" s="223"/>
      <c r="E419" s="425"/>
      <c r="F419" s="984"/>
    </row>
    <row r="420" spans="1:6" s="985" customFormat="1" ht="12">
      <c r="A420" s="850"/>
      <c r="B420" s="851" t="s">
        <v>2072</v>
      </c>
      <c r="C420" s="848"/>
      <c r="D420" s="223"/>
      <c r="E420" s="425"/>
      <c r="F420" s="984"/>
    </row>
    <row r="421" spans="1:6" s="985" customFormat="1" ht="12">
      <c r="A421" s="850"/>
      <c r="B421" s="851" t="s">
        <v>2145</v>
      </c>
      <c r="C421" s="848"/>
      <c r="D421" s="223"/>
      <c r="E421" s="425"/>
      <c r="F421" s="984"/>
    </row>
    <row r="422" spans="1:6" s="985" customFormat="1" ht="12">
      <c r="A422" s="850"/>
      <c r="B422" s="851" t="s">
        <v>2074</v>
      </c>
      <c r="C422" s="848"/>
      <c r="D422" s="223"/>
      <c r="E422" s="425"/>
      <c r="F422" s="984"/>
    </row>
    <row r="423" spans="1:6" s="985" customFormat="1" ht="12">
      <c r="A423" s="850"/>
      <c r="B423" s="851" t="s">
        <v>2075</v>
      </c>
      <c r="C423" s="848"/>
      <c r="D423" s="223"/>
      <c r="E423" s="425"/>
      <c r="F423" s="984"/>
    </row>
    <row r="424" spans="1:6" s="985" customFormat="1" ht="12">
      <c r="A424" s="850"/>
      <c r="B424" s="851" t="s">
        <v>2066</v>
      </c>
      <c r="C424" s="848"/>
      <c r="D424" s="223"/>
      <c r="E424" s="425"/>
      <c r="F424" s="984"/>
    </row>
    <row r="425" spans="1:6" s="985" customFormat="1" ht="12">
      <c r="A425" s="850"/>
      <c r="B425" s="858" t="s">
        <v>2076</v>
      </c>
      <c r="C425" s="848"/>
      <c r="D425" s="223"/>
      <c r="E425" s="425"/>
      <c r="F425" s="984"/>
    </row>
    <row r="426" spans="1:6" s="985" customFormat="1" ht="12">
      <c r="A426" s="850"/>
      <c r="B426" s="858" t="s">
        <v>2077</v>
      </c>
      <c r="C426" s="848"/>
      <c r="D426" s="223"/>
      <c r="E426" s="425"/>
      <c r="F426" s="984"/>
    </row>
    <row r="427" spans="1:6" s="985" customFormat="1" ht="12">
      <c r="A427" s="850"/>
      <c r="B427" s="858" t="s">
        <v>2078</v>
      </c>
      <c r="C427" s="848"/>
      <c r="D427" s="223"/>
      <c r="E427" s="425"/>
      <c r="F427" s="984"/>
    </row>
    <row r="428" spans="1:6" s="985" customFormat="1" ht="12">
      <c r="A428" s="850"/>
      <c r="B428" s="858" t="s">
        <v>2146</v>
      </c>
      <c r="C428" s="848"/>
      <c r="D428" s="223"/>
      <c r="E428" s="425"/>
      <c r="F428" s="984"/>
    </row>
    <row r="429" spans="1:6" s="985" customFormat="1" ht="12">
      <c r="A429" s="850"/>
      <c r="B429" s="858"/>
      <c r="C429" s="848"/>
      <c r="D429" s="223"/>
      <c r="E429" s="425"/>
      <c r="F429" s="984"/>
    </row>
    <row r="430" spans="1:6" s="985" customFormat="1" ht="12.75">
      <c r="A430" s="856"/>
      <c r="B430" s="847" t="s">
        <v>2063</v>
      </c>
      <c r="C430" s="848"/>
      <c r="D430" s="223"/>
      <c r="E430" s="425"/>
      <c r="F430" s="984"/>
    </row>
    <row r="431" spans="1:6" s="985" customFormat="1" ht="12.75">
      <c r="A431" s="866"/>
      <c r="B431" s="763"/>
      <c r="C431" s="848"/>
      <c r="D431" s="223"/>
      <c r="E431" s="425"/>
      <c r="F431" s="984"/>
    </row>
    <row r="432" spans="1:6" s="985" customFormat="1" ht="12">
      <c r="A432" s="850"/>
      <c r="B432" s="800" t="s">
        <v>2147</v>
      </c>
      <c r="C432" s="848"/>
      <c r="D432" s="223"/>
      <c r="E432" s="425"/>
      <c r="F432" s="984"/>
    </row>
    <row r="433" spans="1:6" s="985" customFormat="1" ht="12">
      <c r="A433" s="850"/>
      <c r="B433" s="800" t="s">
        <v>2148</v>
      </c>
      <c r="C433" s="848"/>
      <c r="D433" s="223"/>
      <c r="E433" s="425"/>
      <c r="F433" s="984"/>
    </row>
    <row r="434" spans="1:6" s="985" customFormat="1" ht="12">
      <c r="A434" s="850"/>
      <c r="B434" s="800" t="s">
        <v>2066</v>
      </c>
      <c r="C434" s="848"/>
      <c r="D434" s="223"/>
      <c r="E434" s="425"/>
      <c r="F434" s="984"/>
    </row>
    <row r="435" spans="1:6" s="985" customFormat="1" ht="12">
      <c r="A435" s="850"/>
      <c r="B435" s="858" t="s">
        <v>2149</v>
      </c>
      <c r="C435" s="848"/>
      <c r="D435" s="223"/>
      <c r="E435" s="425"/>
      <c r="F435" s="984"/>
    </row>
    <row r="436" spans="1:6" s="985" customFormat="1" ht="12">
      <c r="A436" s="850"/>
      <c r="B436" s="851"/>
      <c r="C436" s="848"/>
      <c r="D436" s="223"/>
      <c r="E436" s="425"/>
      <c r="F436" s="984"/>
    </row>
    <row r="437" spans="1:6" s="985" customFormat="1" ht="12.75">
      <c r="A437" s="850"/>
      <c r="B437" s="861" t="s">
        <v>2150</v>
      </c>
      <c r="C437" s="848"/>
      <c r="D437" s="223"/>
      <c r="E437" s="425"/>
      <c r="F437" s="984"/>
    </row>
    <row r="438" spans="1:6" s="985" customFormat="1" ht="12.75">
      <c r="A438" s="850"/>
      <c r="B438" s="847" t="s">
        <v>2063</v>
      </c>
      <c r="C438" s="848"/>
      <c r="D438" s="223"/>
      <c r="E438" s="425"/>
      <c r="F438" s="984"/>
    </row>
    <row r="439" spans="1:6" s="985" customFormat="1" ht="12">
      <c r="A439" s="850"/>
      <c r="B439" s="800" t="s">
        <v>2064</v>
      </c>
      <c r="C439" s="848"/>
      <c r="D439" s="223"/>
      <c r="E439" s="425"/>
      <c r="F439" s="984"/>
    </row>
    <row r="440" spans="1:6" s="985" customFormat="1" ht="12">
      <c r="A440" s="850"/>
      <c r="B440" s="800" t="s">
        <v>2148</v>
      </c>
      <c r="C440" s="848"/>
      <c r="D440" s="223"/>
      <c r="E440" s="425"/>
      <c r="F440" s="984"/>
    </row>
    <row r="441" spans="1:6" s="985" customFormat="1" ht="12">
      <c r="A441" s="850"/>
      <c r="B441" s="800" t="s">
        <v>2066</v>
      </c>
      <c r="C441" s="848"/>
      <c r="D441" s="223"/>
      <c r="E441" s="425"/>
      <c r="F441" s="984"/>
    </row>
    <row r="442" spans="1:6" s="985" customFormat="1" ht="12">
      <c r="A442" s="850"/>
      <c r="B442" s="851" t="s">
        <v>2149</v>
      </c>
      <c r="C442" s="848"/>
      <c r="D442" s="223"/>
      <c r="E442" s="425"/>
      <c r="F442" s="984"/>
    </row>
    <row r="443" spans="1:6" s="985" customFormat="1" ht="12">
      <c r="A443" s="850"/>
      <c r="B443" s="763"/>
      <c r="C443" s="848"/>
      <c r="D443" s="223"/>
      <c r="E443" s="425"/>
      <c r="F443" s="984"/>
    </row>
    <row r="444" spans="1:6" s="985" customFormat="1" ht="12.75">
      <c r="A444" s="850"/>
      <c r="B444" s="847" t="s">
        <v>1077</v>
      </c>
      <c r="C444" s="848"/>
      <c r="D444" s="223"/>
      <c r="E444" s="425"/>
      <c r="F444" s="984"/>
    </row>
    <row r="445" spans="1:6" s="985" customFormat="1" ht="12">
      <c r="A445" s="850"/>
      <c r="B445" s="851" t="s">
        <v>2069</v>
      </c>
      <c r="C445" s="848"/>
      <c r="D445" s="223"/>
      <c r="E445" s="425"/>
      <c r="F445" s="984"/>
    </row>
    <row r="446" spans="1:6" s="985" customFormat="1" ht="12">
      <c r="A446" s="850"/>
      <c r="B446" s="851" t="s">
        <v>2070</v>
      </c>
      <c r="C446" s="848"/>
      <c r="D446" s="223"/>
      <c r="E446" s="425"/>
      <c r="F446" s="984"/>
    </row>
    <row r="447" spans="1:6" s="985" customFormat="1" ht="12">
      <c r="A447" s="850"/>
      <c r="B447" s="851" t="s">
        <v>2071</v>
      </c>
      <c r="C447" s="848"/>
      <c r="D447" s="223"/>
      <c r="E447" s="425"/>
      <c r="F447" s="984"/>
    </row>
    <row r="448" spans="1:6" s="985" customFormat="1" ht="12">
      <c r="A448" s="850"/>
      <c r="B448" s="851" t="s">
        <v>2072</v>
      </c>
      <c r="C448" s="848"/>
      <c r="D448" s="223"/>
      <c r="E448" s="425"/>
      <c r="F448" s="984"/>
    </row>
    <row r="449" spans="1:6" s="985" customFormat="1" ht="12">
      <c r="A449" s="850"/>
      <c r="B449" s="851" t="s">
        <v>2073</v>
      </c>
      <c r="C449" s="848"/>
      <c r="D449" s="223"/>
      <c r="E449" s="425"/>
      <c r="F449" s="984"/>
    </row>
    <row r="450" spans="1:6" s="985" customFormat="1" ht="12">
      <c r="A450" s="850"/>
      <c r="B450" s="851" t="s">
        <v>2074</v>
      </c>
      <c r="C450" s="848"/>
      <c r="D450" s="223"/>
      <c r="E450" s="425"/>
      <c r="F450" s="984"/>
    </row>
    <row r="451" spans="1:6" s="985" customFormat="1" ht="12">
      <c r="A451" s="850"/>
      <c r="B451" s="851" t="s">
        <v>2075</v>
      </c>
      <c r="C451" s="848"/>
      <c r="D451" s="223"/>
      <c r="E451" s="425"/>
      <c r="F451" s="984"/>
    </row>
    <row r="452" spans="1:6" s="985" customFormat="1" ht="12">
      <c r="A452" s="850"/>
      <c r="B452" s="851" t="s">
        <v>2066</v>
      </c>
      <c r="C452" s="848"/>
      <c r="D452" s="223"/>
      <c r="E452" s="425"/>
      <c r="F452" s="984"/>
    </row>
    <row r="453" spans="1:6" s="985" customFormat="1" ht="12">
      <c r="A453" s="850"/>
      <c r="B453" s="858" t="s">
        <v>2076</v>
      </c>
      <c r="C453" s="848"/>
      <c r="D453" s="223"/>
      <c r="E453" s="425"/>
      <c r="F453" s="984"/>
    </row>
    <row r="454" spans="1:6" s="985" customFormat="1" ht="12">
      <c r="A454" s="850"/>
      <c r="B454" s="858" t="s">
        <v>2077</v>
      </c>
      <c r="C454" s="848"/>
      <c r="D454" s="223"/>
      <c r="E454" s="425"/>
      <c r="F454" s="984"/>
    </row>
    <row r="455" spans="1:6" s="985" customFormat="1" ht="12">
      <c r="A455" s="850"/>
      <c r="B455" s="858" t="s">
        <v>2078</v>
      </c>
      <c r="C455" s="848"/>
      <c r="D455" s="223"/>
      <c r="E455" s="425"/>
      <c r="F455" s="984"/>
    </row>
    <row r="456" spans="1:6" s="985" customFormat="1" ht="12">
      <c r="A456" s="850"/>
      <c r="B456" s="858" t="s">
        <v>2079</v>
      </c>
      <c r="C456" s="848"/>
      <c r="D456" s="223"/>
      <c r="E456" s="425"/>
      <c r="F456" s="984"/>
    </row>
    <row r="457" spans="1:6" s="985" customFormat="1" ht="12">
      <c r="A457" s="850"/>
      <c r="B457" s="823"/>
      <c r="C457" s="848"/>
      <c r="D457" s="223"/>
      <c r="E457" s="425"/>
      <c r="F457" s="984"/>
    </row>
    <row r="458" spans="1:6" s="985" customFormat="1" ht="12.75">
      <c r="A458" s="850"/>
      <c r="B458" s="824" t="s">
        <v>1083</v>
      </c>
      <c r="C458" s="848"/>
      <c r="D458" s="223"/>
      <c r="E458" s="425"/>
      <c r="F458" s="984"/>
    </row>
    <row r="459" spans="1:6" s="985" customFormat="1" ht="37.5">
      <c r="A459" s="850"/>
      <c r="B459" s="800" t="s">
        <v>2139</v>
      </c>
      <c r="C459" s="848"/>
      <c r="D459" s="223"/>
      <c r="E459" s="425"/>
      <c r="F459" s="984"/>
    </row>
    <row r="460" spans="1:6" s="985" customFormat="1" ht="12">
      <c r="A460" s="850"/>
      <c r="B460" s="800" t="s">
        <v>2140</v>
      </c>
      <c r="C460" s="848"/>
      <c r="D460" s="223"/>
      <c r="E460" s="425"/>
      <c r="F460" s="984"/>
    </row>
    <row r="461" spans="1:6" s="985" customFormat="1" ht="12">
      <c r="A461" s="850"/>
      <c r="B461" s="800" t="s">
        <v>2141</v>
      </c>
      <c r="C461" s="848"/>
      <c r="D461" s="223"/>
      <c r="E461" s="425"/>
      <c r="F461" s="984"/>
    </row>
    <row r="462" spans="1:6" s="985" customFormat="1" ht="12">
      <c r="A462" s="850"/>
      <c r="B462" s="800" t="s">
        <v>2066</v>
      </c>
      <c r="C462" s="848"/>
      <c r="D462" s="223"/>
      <c r="E462" s="425"/>
      <c r="F462" s="984"/>
    </row>
    <row r="463" spans="1:6" s="985" customFormat="1" ht="12">
      <c r="A463" s="850"/>
      <c r="B463" s="864" t="s">
        <v>2142</v>
      </c>
      <c r="C463" s="848"/>
      <c r="D463" s="223"/>
      <c r="E463" s="425"/>
      <c r="F463" s="984"/>
    </row>
    <row r="464" spans="1:6" s="985" customFormat="1" ht="12">
      <c r="A464" s="850"/>
      <c r="B464" s="865" t="s">
        <v>2143</v>
      </c>
      <c r="C464" s="848"/>
      <c r="D464" s="223"/>
      <c r="E464" s="425"/>
      <c r="F464" s="984"/>
    </row>
    <row r="465" spans="1:6" s="985" customFormat="1" ht="12">
      <c r="A465" s="850"/>
      <c r="B465" s="863"/>
      <c r="C465" s="848"/>
      <c r="D465" s="223"/>
      <c r="E465" s="425"/>
      <c r="F465" s="984"/>
    </row>
    <row r="466" spans="1:6" s="985" customFormat="1" ht="12.75">
      <c r="A466" s="850"/>
      <c r="B466" s="847" t="s">
        <v>2117</v>
      </c>
      <c r="C466" s="848"/>
      <c r="D466" s="223"/>
      <c r="E466" s="425"/>
      <c r="F466" s="984"/>
    </row>
    <row r="467" spans="1:6" s="985" customFormat="1" ht="24.75">
      <c r="A467" s="850"/>
      <c r="B467" s="851" t="s">
        <v>2151</v>
      </c>
      <c r="C467" s="848"/>
      <c r="D467" s="223"/>
      <c r="E467" s="425"/>
      <c r="F467" s="984"/>
    </row>
    <row r="468" spans="1:6" s="985" customFormat="1" ht="12">
      <c r="A468" s="850"/>
      <c r="B468" s="851" t="s">
        <v>2066</v>
      </c>
      <c r="C468" s="848"/>
      <c r="D468" s="223"/>
      <c r="E468" s="425"/>
      <c r="F468" s="984"/>
    </row>
    <row r="469" spans="1:6" s="985" customFormat="1" ht="12">
      <c r="A469" s="850"/>
      <c r="B469" s="858" t="s">
        <v>2152</v>
      </c>
      <c r="C469" s="848"/>
      <c r="D469" s="223"/>
      <c r="E469" s="425"/>
      <c r="F469" s="984"/>
    </row>
    <row r="470" spans="1:6" s="985" customFormat="1" ht="12">
      <c r="A470" s="850"/>
      <c r="B470" s="851"/>
      <c r="C470" s="848"/>
      <c r="D470" s="223"/>
      <c r="E470" s="425"/>
      <c r="F470" s="984"/>
    </row>
    <row r="471" spans="1:6" s="985" customFormat="1" ht="12.75">
      <c r="A471" s="850"/>
      <c r="B471" s="847" t="s">
        <v>1979</v>
      </c>
      <c r="C471" s="848"/>
      <c r="D471" s="223"/>
      <c r="E471" s="425"/>
      <c r="F471" s="984"/>
    </row>
    <row r="472" spans="1:6" s="985" customFormat="1" ht="24.75">
      <c r="A472" s="850"/>
      <c r="B472" s="851" t="s">
        <v>2120</v>
      </c>
      <c r="C472" s="848"/>
      <c r="D472" s="223"/>
      <c r="E472" s="425"/>
      <c r="F472" s="984"/>
    </row>
    <row r="473" spans="1:6" s="985" customFormat="1" ht="12">
      <c r="A473" s="850"/>
      <c r="B473" s="851" t="s">
        <v>2178</v>
      </c>
      <c r="C473" s="848"/>
      <c r="D473" s="223"/>
      <c r="E473" s="425"/>
      <c r="F473" s="984"/>
    </row>
    <row r="474" spans="1:6" s="985" customFormat="1" ht="12">
      <c r="A474" s="850"/>
      <c r="B474" s="800" t="s">
        <v>2179</v>
      </c>
      <c r="C474" s="848"/>
      <c r="D474" s="223"/>
      <c r="E474" s="425"/>
      <c r="F474" s="984"/>
    </row>
    <row r="475" spans="1:6" s="985" customFormat="1" ht="12">
      <c r="A475" s="850"/>
      <c r="B475" s="800" t="s">
        <v>2180</v>
      </c>
      <c r="C475" s="848"/>
      <c r="D475" s="223"/>
      <c r="E475" s="425"/>
      <c r="F475" s="984"/>
    </row>
    <row r="476" spans="1:6" s="985" customFormat="1" ht="12">
      <c r="A476" s="850"/>
      <c r="B476" s="800" t="s">
        <v>2181</v>
      </c>
      <c r="C476" s="848"/>
      <c r="D476" s="223"/>
      <c r="E476" s="425"/>
      <c r="F476" s="984"/>
    </row>
    <row r="477" spans="1:6" s="985" customFormat="1" ht="12">
      <c r="A477" s="850"/>
      <c r="B477" s="800" t="s">
        <v>2182</v>
      </c>
      <c r="C477" s="848"/>
      <c r="D477" s="223"/>
      <c r="E477" s="425"/>
      <c r="F477" s="984"/>
    </row>
    <row r="478" spans="1:6" s="985" customFormat="1" ht="12">
      <c r="A478" s="850"/>
      <c r="B478" s="800" t="s">
        <v>2183</v>
      </c>
      <c r="C478" s="848"/>
      <c r="D478" s="223"/>
      <c r="E478" s="425"/>
      <c r="F478" s="984"/>
    </row>
    <row r="479" spans="1:6" s="985" customFormat="1" ht="12">
      <c r="A479" s="850"/>
      <c r="B479" s="851" t="s">
        <v>2184</v>
      </c>
      <c r="C479" s="848"/>
      <c r="D479" s="223"/>
      <c r="E479" s="425"/>
      <c r="F479" s="984"/>
    </row>
    <row r="480" spans="1:6" s="985" customFormat="1" ht="12">
      <c r="A480" s="850"/>
      <c r="B480" s="851" t="s">
        <v>2127</v>
      </c>
      <c r="C480" s="848"/>
      <c r="D480" s="223"/>
      <c r="E480" s="425"/>
      <c r="F480" s="984"/>
    </row>
    <row r="481" spans="1:6" s="985" customFormat="1" ht="12">
      <c r="A481" s="850"/>
      <c r="B481" s="851" t="s">
        <v>2128</v>
      </c>
      <c r="C481" s="848"/>
      <c r="D481" s="223"/>
      <c r="E481" s="425"/>
      <c r="F481" s="984"/>
    </row>
    <row r="482" spans="1:6" s="985" customFormat="1" ht="12">
      <c r="A482" s="850"/>
      <c r="B482" s="862" t="s">
        <v>2185</v>
      </c>
      <c r="C482" s="848"/>
      <c r="D482" s="223"/>
      <c r="E482" s="425"/>
      <c r="F482" s="984"/>
    </row>
    <row r="483" spans="1:6" s="985" customFormat="1" ht="12">
      <c r="A483" s="850"/>
      <c r="B483" s="851" t="s">
        <v>2130</v>
      </c>
      <c r="C483" s="848"/>
      <c r="D483" s="223"/>
      <c r="E483" s="425"/>
      <c r="F483" s="984"/>
    </row>
    <row r="484" spans="1:6" s="985" customFormat="1" ht="12">
      <c r="A484" s="850"/>
      <c r="B484" s="851" t="s">
        <v>2128</v>
      </c>
      <c r="C484" s="848"/>
      <c r="D484" s="223"/>
      <c r="E484" s="425"/>
      <c r="F484" s="984"/>
    </row>
    <row r="485" spans="1:6" s="985" customFormat="1" ht="12">
      <c r="A485" s="850"/>
      <c r="B485" s="863" t="s">
        <v>2186</v>
      </c>
      <c r="C485" s="848"/>
      <c r="D485" s="223"/>
      <c r="E485" s="425"/>
      <c r="F485" s="984"/>
    </row>
    <row r="486" spans="1:6" s="985" customFormat="1" ht="12">
      <c r="A486" s="850"/>
      <c r="B486" s="851" t="s">
        <v>2187</v>
      </c>
      <c r="C486" s="848"/>
      <c r="D486" s="223"/>
      <c r="E486" s="425"/>
      <c r="F486" s="984"/>
    </row>
    <row r="487" spans="1:6" s="985" customFormat="1" ht="12">
      <c r="A487" s="850"/>
      <c r="B487" s="851" t="s">
        <v>2188</v>
      </c>
      <c r="C487" s="848"/>
      <c r="D487" s="223"/>
      <c r="E487" s="425"/>
      <c r="F487" s="984"/>
    </row>
    <row r="488" spans="1:6" s="985" customFormat="1" ht="12">
      <c r="A488" s="850"/>
      <c r="B488" s="851" t="s">
        <v>2189</v>
      </c>
      <c r="C488" s="848"/>
      <c r="D488" s="223"/>
      <c r="E488" s="425"/>
      <c r="F488" s="984"/>
    </row>
    <row r="489" spans="1:6" s="985" customFormat="1" ht="12">
      <c r="A489" s="850"/>
      <c r="B489" s="851" t="s">
        <v>2190</v>
      </c>
      <c r="C489" s="848"/>
      <c r="D489" s="223"/>
      <c r="E489" s="425"/>
      <c r="F489" s="984"/>
    </row>
    <row r="490" spans="1:6" s="985" customFormat="1" ht="12">
      <c r="A490" s="850"/>
      <c r="B490" s="851" t="s">
        <v>2066</v>
      </c>
      <c r="C490" s="848"/>
      <c r="D490" s="223"/>
      <c r="E490" s="425"/>
      <c r="F490" s="984"/>
    </row>
    <row r="491" spans="1:6" s="985" customFormat="1" ht="12">
      <c r="A491" s="850"/>
      <c r="B491" s="858" t="s">
        <v>2079</v>
      </c>
      <c r="C491" s="848"/>
      <c r="D491" s="223"/>
      <c r="E491" s="425"/>
      <c r="F491" s="984"/>
    </row>
    <row r="492" spans="1:6" s="985" customFormat="1" ht="12">
      <c r="A492" s="850"/>
      <c r="B492" s="858" t="s">
        <v>2136</v>
      </c>
      <c r="C492" s="848"/>
      <c r="D492" s="223"/>
      <c r="E492" s="425"/>
      <c r="F492" s="984"/>
    </row>
    <row r="493" spans="1:6" s="985" customFormat="1" ht="12">
      <c r="A493" s="850"/>
      <c r="B493" s="858" t="s">
        <v>2137</v>
      </c>
      <c r="C493" s="848"/>
      <c r="D493" s="223"/>
      <c r="E493" s="425"/>
      <c r="F493" s="984"/>
    </row>
    <row r="494" spans="1:6" s="985" customFormat="1" ht="24.75">
      <c r="A494" s="850"/>
      <c r="B494" s="858" t="s">
        <v>2138</v>
      </c>
      <c r="C494" s="848"/>
      <c r="D494" s="223"/>
      <c r="E494" s="425"/>
      <c r="F494" s="984"/>
    </row>
    <row r="495" spans="1:6" s="985" customFormat="1" ht="12">
      <c r="A495" s="850"/>
      <c r="B495" s="851"/>
      <c r="C495" s="848"/>
      <c r="D495" s="223"/>
      <c r="E495" s="425"/>
      <c r="F495" s="984"/>
    </row>
    <row r="496" spans="1:6" s="985" customFormat="1" ht="12.75">
      <c r="A496" s="850"/>
      <c r="B496" s="824" t="s">
        <v>2080</v>
      </c>
      <c r="C496" s="848"/>
      <c r="D496" s="223"/>
      <c r="E496" s="425"/>
      <c r="F496" s="984"/>
    </row>
    <row r="497" spans="1:6" s="985" customFormat="1" ht="37.5">
      <c r="A497" s="850"/>
      <c r="B497" s="800" t="s">
        <v>2191</v>
      </c>
      <c r="C497" s="848"/>
      <c r="D497" s="223"/>
      <c r="E497" s="425"/>
      <c r="F497" s="984"/>
    </row>
    <row r="498" spans="1:6" s="985" customFormat="1" ht="24.75">
      <c r="A498" s="850"/>
      <c r="B498" s="851" t="s">
        <v>2192</v>
      </c>
      <c r="C498" s="848"/>
      <c r="D498" s="223"/>
      <c r="E498" s="425"/>
      <c r="F498" s="984"/>
    </row>
    <row r="499" spans="1:6" s="985" customFormat="1" ht="12">
      <c r="A499" s="850"/>
      <c r="B499" s="851"/>
      <c r="C499" s="848"/>
      <c r="D499" s="223"/>
      <c r="E499" s="425"/>
      <c r="F499" s="984"/>
    </row>
    <row r="500" spans="1:6" s="985" customFormat="1" ht="12.75">
      <c r="A500" s="850"/>
      <c r="B500" s="847" t="s">
        <v>2117</v>
      </c>
      <c r="C500" s="848"/>
      <c r="D500" s="223"/>
      <c r="E500" s="425"/>
      <c r="F500" s="984"/>
    </row>
    <row r="501" spans="1:6" s="985" customFormat="1" ht="24.75">
      <c r="A501" s="850"/>
      <c r="B501" s="851" t="s">
        <v>2193</v>
      </c>
      <c r="C501" s="848"/>
      <c r="D501" s="223"/>
      <c r="E501" s="425"/>
      <c r="F501" s="984"/>
    </row>
    <row r="502" spans="1:6" s="985" customFormat="1" ht="12">
      <c r="A502" s="850"/>
      <c r="B502" s="851" t="s">
        <v>2066</v>
      </c>
      <c r="C502" s="848"/>
      <c r="D502" s="223"/>
      <c r="E502" s="425"/>
      <c r="F502" s="984"/>
    </row>
    <row r="503" spans="1:6" s="985" customFormat="1" ht="12">
      <c r="A503" s="855"/>
      <c r="B503" s="851" t="s">
        <v>2152</v>
      </c>
      <c r="C503" s="848"/>
      <c r="D503" s="223"/>
      <c r="E503" s="425"/>
      <c r="F503" s="984"/>
    </row>
    <row r="504" spans="1:6" s="985" customFormat="1" ht="12">
      <c r="A504" s="855"/>
      <c r="B504" s="851"/>
      <c r="C504" s="848"/>
      <c r="D504" s="223"/>
      <c r="E504" s="425"/>
      <c r="F504" s="984"/>
    </row>
    <row r="505" spans="1:6" s="985" customFormat="1" ht="12.75">
      <c r="A505" s="855"/>
      <c r="B505" s="847" t="s">
        <v>2063</v>
      </c>
      <c r="C505" s="848"/>
      <c r="D505" s="223"/>
      <c r="E505" s="425"/>
      <c r="F505" s="984"/>
    </row>
    <row r="506" spans="1:6" s="985" customFormat="1" ht="12">
      <c r="A506" s="855"/>
      <c r="B506" s="851" t="s">
        <v>2064</v>
      </c>
      <c r="C506" s="848"/>
      <c r="D506" s="223"/>
      <c r="E506" s="425"/>
      <c r="F506" s="984"/>
    </row>
    <row r="507" spans="1:6" s="985" customFormat="1" ht="37.5">
      <c r="A507" s="855"/>
      <c r="B507" s="851" t="s">
        <v>2065</v>
      </c>
      <c r="C507" s="848"/>
      <c r="D507" s="223"/>
      <c r="E507" s="425"/>
      <c r="F507" s="984"/>
    </row>
    <row r="508" spans="1:6" s="985" customFormat="1" ht="12">
      <c r="A508" s="855"/>
      <c r="B508" s="851" t="s">
        <v>2066</v>
      </c>
      <c r="C508" s="848"/>
      <c r="D508" s="223"/>
      <c r="E508" s="425"/>
      <c r="F508" s="984"/>
    </row>
    <row r="509" spans="1:6" s="985" customFormat="1" ht="12">
      <c r="A509" s="855"/>
      <c r="B509" s="858" t="s">
        <v>2067</v>
      </c>
      <c r="C509" s="848"/>
      <c r="D509" s="223"/>
      <c r="E509" s="425"/>
      <c r="F509" s="984"/>
    </row>
    <row r="510" spans="1:6" s="985" customFormat="1" ht="12">
      <c r="A510" s="855"/>
      <c r="B510" s="858" t="s">
        <v>2068</v>
      </c>
      <c r="C510" s="848"/>
      <c r="D510" s="223"/>
      <c r="E510" s="425"/>
      <c r="F510" s="984"/>
    </row>
    <row r="511" spans="1:6" s="985" customFormat="1" ht="12">
      <c r="A511" s="855"/>
      <c r="B511" s="858"/>
      <c r="C511" s="848"/>
      <c r="D511" s="223"/>
      <c r="E511" s="425"/>
      <c r="F511" s="984"/>
    </row>
    <row r="512" spans="1:6" s="985" customFormat="1" ht="12.75">
      <c r="A512" s="855"/>
      <c r="B512" s="847" t="s">
        <v>2194</v>
      </c>
      <c r="C512" s="848"/>
      <c r="D512" s="223"/>
      <c r="E512" s="425"/>
      <c r="F512" s="984"/>
    </row>
    <row r="513" spans="1:6" s="985" customFormat="1" ht="41.25" customHeight="1">
      <c r="A513" s="855"/>
      <c r="B513" s="851" t="s">
        <v>2195</v>
      </c>
      <c r="C513" s="848"/>
      <c r="D513" s="223"/>
      <c r="E513" s="425"/>
      <c r="F513" s="984"/>
    </row>
    <row r="514" spans="1:6" s="985" customFormat="1" ht="124.5">
      <c r="A514" s="855"/>
      <c r="B514" s="851" t="s">
        <v>2196</v>
      </c>
      <c r="C514" s="848"/>
      <c r="D514" s="223"/>
      <c r="E514" s="425"/>
      <c r="F514" s="984"/>
    </row>
    <row r="515" spans="1:6" s="985" customFormat="1" ht="49.5">
      <c r="A515" s="855"/>
      <c r="B515" s="851" t="s">
        <v>2197</v>
      </c>
      <c r="C515" s="848"/>
      <c r="D515" s="223"/>
      <c r="E515" s="425"/>
      <c r="F515" s="984"/>
    </row>
    <row r="516" spans="1:6" s="985" customFormat="1" ht="49.5">
      <c r="A516" s="855"/>
      <c r="B516" s="851" t="s">
        <v>2198</v>
      </c>
      <c r="C516" s="848"/>
      <c r="D516" s="223"/>
      <c r="E516" s="425"/>
      <c r="F516" s="984"/>
    </row>
    <row r="517" spans="1:6" s="985" customFormat="1" ht="62.25">
      <c r="A517" s="855"/>
      <c r="B517" s="851" t="s">
        <v>2199</v>
      </c>
      <c r="C517" s="848"/>
      <c r="D517" s="223"/>
      <c r="E517" s="425"/>
      <c r="F517" s="984"/>
    </row>
    <row r="518" spans="1:6" s="985" customFormat="1" ht="37.5">
      <c r="A518" s="855"/>
      <c r="B518" s="851" t="s">
        <v>2200</v>
      </c>
      <c r="C518" s="848"/>
      <c r="D518" s="223"/>
      <c r="E518" s="425"/>
      <c r="F518" s="984"/>
    </row>
    <row r="519" spans="1:6" s="985" customFormat="1" ht="12">
      <c r="A519" s="855"/>
      <c r="B519" s="851"/>
      <c r="C519" s="848"/>
      <c r="D519" s="223"/>
      <c r="E519" s="425"/>
      <c r="F519" s="984"/>
    </row>
    <row r="520" spans="1:6" s="985" customFormat="1" ht="12.75">
      <c r="A520" s="856"/>
      <c r="B520" s="861" t="s">
        <v>2201</v>
      </c>
      <c r="C520" s="848"/>
      <c r="D520" s="223"/>
      <c r="E520" s="425"/>
      <c r="F520" s="984"/>
    </row>
    <row r="521" spans="1:6" s="985" customFormat="1" ht="12">
      <c r="A521" s="867"/>
      <c r="B521" s="851" t="s">
        <v>2202</v>
      </c>
      <c r="C521" s="848"/>
      <c r="D521" s="223"/>
      <c r="E521" s="425"/>
      <c r="F521" s="984"/>
    </row>
    <row r="522" spans="1:6" s="985" customFormat="1" ht="24.75">
      <c r="A522" s="867"/>
      <c r="B522" s="858" t="s">
        <v>2203</v>
      </c>
      <c r="C522" s="848"/>
      <c r="D522" s="223"/>
      <c r="E522" s="425"/>
      <c r="F522" s="984"/>
    </row>
    <row r="523" spans="1:6" s="985" customFormat="1" ht="24.75">
      <c r="A523" s="867"/>
      <c r="B523" s="858" t="s">
        <v>2204</v>
      </c>
      <c r="C523" s="848"/>
      <c r="D523" s="223"/>
      <c r="E523" s="425"/>
      <c r="F523" s="984"/>
    </row>
    <row r="524" spans="1:6" s="985" customFormat="1" ht="12">
      <c r="A524" s="850"/>
      <c r="B524" s="851"/>
      <c r="C524" s="848"/>
      <c r="D524" s="223"/>
      <c r="E524" s="425"/>
      <c r="F524" s="984"/>
    </row>
    <row r="525" spans="1:6" s="985" customFormat="1" ht="39">
      <c r="A525" s="855"/>
      <c r="B525" s="847" t="s">
        <v>2205</v>
      </c>
      <c r="C525" s="848"/>
      <c r="D525" s="223"/>
      <c r="E525" s="425"/>
      <c r="F525" s="984"/>
    </row>
    <row r="526" spans="1:6" s="985" customFormat="1" ht="12">
      <c r="A526" s="855"/>
      <c r="B526" s="763"/>
      <c r="C526" s="848"/>
      <c r="D526" s="223"/>
      <c r="E526" s="425"/>
      <c r="F526" s="984"/>
    </row>
    <row r="527" spans="1:6" s="985" customFormat="1" ht="12.75">
      <c r="A527" s="856"/>
      <c r="B527" s="847" t="s">
        <v>2206</v>
      </c>
      <c r="C527" s="848"/>
      <c r="D527" s="223"/>
      <c r="E527" s="425"/>
      <c r="F527" s="984"/>
    </row>
    <row r="528" spans="1:6" s="985" customFormat="1" ht="12.75">
      <c r="A528" s="866"/>
      <c r="B528" s="763"/>
      <c r="C528" s="848"/>
      <c r="D528" s="223"/>
      <c r="E528" s="425"/>
      <c r="F528" s="984"/>
    </row>
    <row r="529" spans="1:6" s="985" customFormat="1" ht="12">
      <c r="A529" s="867"/>
      <c r="B529" s="800" t="s">
        <v>2207</v>
      </c>
      <c r="C529" s="848"/>
      <c r="D529" s="223"/>
      <c r="E529" s="425"/>
      <c r="F529" s="984"/>
    </row>
    <row r="530" spans="1:6" s="985" customFormat="1" ht="12">
      <c r="A530" s="867"/>
      <c r="B530" s="800" t="s">
        <v>2208</v>
      </c>
      <c r="C530" s="848"/>
      <c r="D530" s="223"/>
      <c r="E530" s="425"/>
      <c r="F530" s="984"/>
    </row>
    <row r="531" spans="1:6" s="985" customFormat="1" ht="12">
      <c r="A531" s="867"/>
      <c r="B531" s="800" t="s">
        <v>2209</v>
      </c>
      <c r="C531" s="848"/>
      <c r="D531" s="223"/>
      <c r="E531" s="425"/>
      <c r="F531" s="984"/>
    </row>
    <row r="532" spans="1:6" s="985" customFormat="1" ht="12">
      <c r="A532" s="867"/>
      <c r="B532" s="800" t="s">
        <v>2210</v>
      </c>
      <c r="C532" s="848"/>
      <c r="D532" s="223"/>
      <c r="E532" s="425"/>
      <c r="F532" s="984"/>
    </row>
    <row r="533" spans="1:6" s="985" customFormat="1" ht="12">
      <c r="A533" s="867"/>
      <c r="B533" s="800" t="s">
        <v>1840</v>
      </c>
      <c r="C533" s="868" t="s">
        <v>614</v>
      </c>
      <c r="D533" s="869">
        <v>1</v>
      </c>
      <c r="E533" s="425"/>
      <c r="F533" s="979">
        <f>SUM(D533*E533)</f>
        <v>0</v>
      </c>
    </row>
    <row r="534" spans="1:6" s="985" customFormat="1" ht="12">
      <c r="A534" s="223"/>
      <c r="B534" s="763"/>
      <c r="C534" s="848"/>
      <c r="D534" s="223"/>
      <c r="E534" s="425"/>
      <c r="F534" s="984"/>
    </row>
    <row r="535" spans="1:6" s="985" customFormat="1" ht="12">
      <c r="A535" s="223"/>
      <c r="B535" s="763"/>
      <c r="C535" s="848"/>
      <c r="D535" s="223"/>
      <c r="E535" s="425"/>
      <c r="F535" s="984"/>
    </row>
    <row r="536" spans="1:6" s="985" customFormat="1" ht="25.5">
      <c r="A536" s="870">
        <v>2</v>
      </c>
      <c r="B536" s="847" t="s">
        <v>2211</v>
      </c>
      <c r="C536" s="797"/>
      <c r="D536" s="798"/>
      <c r="E536" s="986"/>
      <c r="F536" s="984"/>
    </row>
    <row r="537" spans="1:6" s="943" customFormat="1" ht="14.25" customHeight="1">
      <c r="A537" s="816"/>
      <c r="B537" s="817"/>
      <c r="C537" s="818"/>
      <c r="D537" s="819"/>
      <c r="E537" s="971"/>
      <c r="F537" s="972"/>
    </row>
    <row r="538" spans="1:6" s="987" customFormat="1" ht="37.5">
      <c r="A538" s="871"/>
      <c r="B538" s="872" t="s">
        <v>2212</v>
      </c>
      <c r="C538" s="16"/>
      <c r="D538" s="21"/>
      <c r="E538" s="976"/>
      <c r="F538" s="979"/>
    </row>
    <row r="539" spans="1:6" s="987" customFormat="1" ht="87">
      <c r="A539" s="871"/>
      <c r="B539" s="873" t="s">
        <v>2213</v>
      </c>
      <c r="C539" s="16"/>
      <c r="D539" s="21"/>
      <c r="E539" s="976"/>
      <c r="F539" s="979"/>
    </row>
    <row r="540" spans="1:6" s="987" customFormat="1" ht="49.5">
      <c r="A540" s="871"/>
      <c r="B540" s="873" t="s">
        <v>2214</v>
      </c>
      <c r="C540" s="16"/>
      <c r="D540" s="21"/>
      <c r="E540" s="976"/>
      <c r="F540" s="979"/>
    </row>
    <row r="541" spans="1:6" s="987" customFormat="1" ht="37.5">
      <c r="A541" s="871"/>
      <c r="B541" s="873" t="s">
        <v>2215</v>
      </c>
      <c r="C541" s="16"/>
      <c r="D541" s="21"/>
      <c r="E541" s="976"/>
      <c r="F541" s="979"/>
    </row>
    <row r="542" spans="1:6" s="987" customFormat="1" ht="53.25" customHeight="1">
      <c r="A542" s="871"/>
      <c r="B542" s="873" t="s">
        <v>2216</v>
      </c>
      <c r="C542" s="16"/>
      <c r="D542" s="21"/>
      <c r="E542" s="976"/>
      <c r="F542" s="979"/>
    </row>
    <row r="543" spans="1:6" s="987" customFormat="1" ht="24.75">
      <c r="A543" s="871"/>
      <c r="B543" s="874" t="s">
        <v>2217</v>
      </c>
      <c r="C543" s="16"/>
      <c r="D543" s="21"/>
      <c r="E543" s="976"/>
      <c r="F543" s="979"/>
    </row>
    <row r="544" spans="1:6" s="987" customFormat="1" ht="24.75">
      <c r="A544" s="871"/>
      <c r="B544" s="874" t="s">
        <v>2218</v>
      </c>
      <c r="C544" s="16"/>
      <c r="D544" s="21"/>
      <c r="E544" s="976"/>
      <c r="F544" s="979"/>
    </row>
    <row r="545" spans="1:6" s="987" customFormat="1" ht="24.75">
      <c r="A545" s="871"/>
      <c r="B545" s="874" t="s">
        <v>2219</v>
      </c>
      <c r="C545" s="16"/>
      <c r="D545" s="21"/>
      <c r="E545" s="976"/>
      <c r="F545" s="979"/>
    </row>
    <row r="546" spans="1:6" s="987" customFormat="1" ht="12">
      <c r="A546" s="871"/>
      <c r="B546" s="874"/>
      <c r="C546" s="16"/>
      <c r="D546" s="21"/>
      <c r="E546" s="976"/>
      <c r="F546" s="979"/>
    </row>
    <row r="547" spans="1:6" s="987" customFormat="1" ht="12.75">
      <c r="A547" s="871"/>
      <c r="B547" s="875" t="s">
        <v>2220</v>
      </c>
      <c r="C547" s="16"/>
      <c r="D547" s="21"/>
      <c r="E547" s="976"/>
      <c r="F547" s="979"/>
    </row>
    <row r="548" spans="1:6" s="987" customFormat="1" ht="25.5">
      <c r="A548" s="871"/>
      <c r="B548" s="876" t="s">
        <v>2221</v>
      </c>
      <c r="C548" s="16"/>
      <c r="D548" s="21"/>
      <c r="E548" s="976"/>
      <c r="F548" s="979"/>
    </row>
    <row r="549" spans="1:6" s="987" customFormat="1" ht="12">
      <c r="A549" s="871"/>
      <c r="B549" s="874" t="s">
        <v>2222</v>
      </c>
      <c r="C549" s="16"/>
      <c r="D549" s="21"/>
      <c r="E549" s="976"/>
      <c r="F549" s="979"/>
    </row>
    <row r="550" spans="1:6" s="987" customFormat="1" ht="12">
      <c r="A550" s="871"/>
      <c r="B550" s="874" t="s">
        <v>2223</v>
      </c>
      <c r="C550" s="16"/>
      <c r="D550" s="21"/>
      <c r="E550" s="976"/>
      <c r="F550" s="979"/>
    </row>
    <row r="551" spans="1:6" s="987" customFormat="1" ht="24.75">
      <c r="A551" s="871"/>
      <c r="B551" s="874" t="s">
        <v>2224</v>
      </c>
      <c r="C551" s="16"/>
      <c r="D551" s="21"/>
      <c r="E551" s="976"/>
      <c r="F551" s="979"/>
    </row>
    <row r="552" spans="1:6" s="987" customFormat="1" ht="12.75">
      <c r="A552" s="871"/>
      <c r="B552" s="876" t="s">
        <v>2225</v>
      </c>
      <c r="C552" s="16"/>
      <c r="D552" s="21"/>
      <c r="E552" s="976"/>
      <c r="F552" s="979"/>
    </row>
    <row r="553" spans="1:6" s="987" customFormat="1" ht="12">
      <c r="A553" s="871"/>
      <c r="B553" s="874" t="s">
        <v>2222</v>
      </c>
      <c r="C553" s="16"/>
      <c r="D553" s="21"/>
      <c r="E553" s="976"/>
      <c r="F553" s="979"/>
    </row>
    <row r="554" spans="1:6" s="987" customFormat="1" ht="12">
      <c r="A554" s="871"/>
      <c r="B554" s="874" t="s">
        <v>2226</v>
      </c>
      <c r="C554" s="16"/>
      <c r="D554" s="21"/>
      <c r="E554" s="976"/>
      <c r="F554" s="979"/>
    </row>
    <row r="555" spans="1:6" s="987" customFormat="1" ht="12">
      <c r="A555" s="871"/>
      <c r="B555" s="874" t="s">
        <v>2227</v>
      </c>
      <c r="C555" s="16"/>
      <c r="D555" s="21"/>
      <c r="E555" s="976"/>
      <c r="F555" s="979"/>
    </row>
    <row r="556" spans="1:6" s="987" customFormat="1" ht="12.75">
      <c r="A556" s="871"/>
      <c r="B556" s="876" t="s">
        <v>2228</v>
      </c>
      <c r="C556" s="16"/>
      <c r="D556" s="21"/>
      <c r="E556" s="976"/>
      <c r="F556" s="979"/>
    </row>
    <row r="557" spans="1:6" s="987" customFormat="1" ht="12">
      <c r="A557" s="871"/>
      <c r="B557" s="874" t="s">
        <v>2222</v>
      </c>
      <c r="C557" s="16"/>
      <c r="D557" s="21"/>
      <c r="E557" s="976"/>
      <c r="F557" s="979"/>
    </row>
    <row r="558" spans="1:6" s="987" customFormat="1" ht="12">
      <c r="A558" s="871"/>
      <c r="B558" s="874" t="s">
        <v>2226</v>
      </c>
      <c r="C558" s="16"/>
      <c r="D558" s="21"/>
      <c r="E558" s="976"/>
      <c r="F558" s="979"/>
    </row>
    <row r="559" spans="1:6" s="987" customFormat="1" ht="12">
      <c r="A559" s="871"/>
      <c r="B559" s="874" t="s">
        <v>2227</v>
      </c>
      <c r="C559" s="16"/>
      <c r="D559" s="21"/>
      <c r="E559" s="976"/>
      <c r="F559" s="979"/>
    </row>
    <row r="560" spans="1:6" s="987" customFormat="1" ht="12.75">
      <c r="A560" s="871"/>
      <c r="B560" s="877" t="s">
        <v>2229</v>
      </c>
      <c r="C560" s="16"/>
      <c r="D560" s="21"/>
      <c r="E560" s="976"/>
      <c r="F560" s="979"/>
    </row>
    <row r="561" spans="1:6" s="987" customFormat="1" ht="12">
      <c r="A561" s="871"/>
      <c r="B561" s="874" t="s">
        <v>2230</v>
      </c>
      <c r="C561" s="16"/>
      <c r="D561" s="21"/>
      <c r="E561" s="976"/>
      <c r="F561" s="979"/>
    </row>
    <row r="562" spans="1:6" s="987" customFormat="1" ht="12">
      <c r="A562" s="871"/>
      <c r="B562" s="874" t="s">
        <v>2231</v>
      </c>
      <c r="C562" s="16"/>
      <c r="D562" s="21"/>
      <c r="E562" s="976"/>
      <c r="F562" s="979"/>
    </row>
    <row r="563" spans="1:6" s="987" customFormat="1" ht="12.75">
      <c r="A563" s="871"/>
      <c r="B563" s="877" t="s">
        <v>2232</v>
      </c>
      <c r="C563" s="16"/>
      <c r="D563" s="21"/>
      <c r="E563" s="976"/>
      <c r="F563" s="979"/>
    </row>
    <row r="564" spans="1:6" s="987" customFormat="1" ht="12">
      <c r="A564" s="871"/>
      <c r="B564" s="874" t="s">
        <v>2233</v>
      </c>
      <c r="C564" s="16"/>
      <c r="D564" s="21"/>
      <c r="E564" s="976"/>
      <c r="F564" s="979"/>
    </row>
    <row r="565" spans="1:6" s="987" customFormat="1" ht="12">
      <c r="A565" s="871"/>
      <c r="B565" s="874" t="s">
        <v>2234</v>
      </c>
      <c r="C565" s="16"/>
      <c r="D565" s="21"/>
      <c r="E565" s="976"/>
      <c r="F565" s="979"/>
    </row>
    <row r="566" spans="1:6" s="987" customFormat="1" ht="12">
      <c r="A566" s="871"/>
      <c r="B566" s="874" t="s">
        <v>2235</v>
      </c>
      <c r="C566" s="16"/>
      <c r="D566" s="21"/>
      <c r="E566" s="976"/>
      <c r="F566" s="979"/>
    </row>
    <row r="567" spans="1:6" s="987" customFormat="1" ht="12.75">
      <c r="A567" s="871"/>
      <c r="B567" s="876" t="s">
        <v>2236</v>
      </c>
      <c r="C567" s="16"/>
      <c r="D567" s="21"/>
      <c r="E567" s="976"/>
      <c r="F567" s="979"/>
    </row>
    <row r="568" spans="1:6" s="987" customFormat="1" ht="37.5">
      <c r="A568" s="871"/>
      <c r="B568" s="878" t="s">
        <v>2237</v>
      </c>
      <c r="C568" s="16"/>
      <c r="D568" s="21"/>
      <c r="E568" s="976"/>
      <c r="F568" s="979"/>
    </row>
    <row r="569" spans="1:6" s="987" customFormat="1" ht="174.75">
      <c r="A569" s="871"/>
      <c r="B569" s="874" t="s">
        <v>2238</v>
      </c>
      <c r="C569" s="16"/>
      <c r="D569" s="21"/>
      <c r="E569" s="976"/>
      <c r="F569" s="979"/>
    </row>
    <row r="570" spans="1:6" s="987" customFormat="1" ht="12.75">
      <c r="A570" s="879"/>
      <c r="B570" s="876" t="s">
        <v>2239</v>
      </c>
      <c r="C570" s="880"/>
      <c r="D570" s="26"/>
      <c r="E570" s="976"/>
      <c r="F570" s="979"/>
    </row>
    <row r="571" spans="1:6" s="987" customFormat="1" ht="12">
      <c r="A571" s="881"/>
      <c r="B571" s="874" t="s">
        <v>2240</v>
      </c>
      <c r="C571" s="882"/>
      <c r="D571" s="883"/>
      <c r="E571" s="976"/>
      <c r="F571" s="979"/>
    </row>
    <row r="572" spans="1:6" s="987" customFormat="1" ht="12">
      <c r="A572" s="881"/>
      <c r="B572" s="874" t="s">
        <v>2241</v>
      </c>
      <c r="C572" s="882"/>
      <c r="D572" s="883"/>
      <c r="E572" s="976"/>
      <c r="F572" s="979"/>
    </row>
    <row r="573" spans="1:6" s="987" customFormat="1" ht="12.75">
      <c r="A573" s="881"/>
      <c r="B573" s="884" t="s">
        <v>2242</v>
      </c>
      <c r="C573" s="882"/>
      <c r="D573" s="883"/>
      <c r="E573" s="976"/>
      <c r="F573" s="979"/>
    </row>
    <row r="574" spans="1:6" s="987" customFormat="1" ht="12">
      <c r="A574" s="881"/>
      <c r="B574" s="885" t="s">
        <v>1840</v>
      </c>
      <c r="C574" s="882" t="s">
        <v>614</v>
      </c>
      <c r="D574" s="883">
        <v>1</v>
      </c>
      <c r="E574" s="976"/>
      <c r="F574" s="979">
        <f>SUM(D574*E574)</f>
        <v>0</v>
      </c>
    </row>
    <row r="575" spans="1:6" s="987" customFormat="1" ht="12">
      <c r="A575" s="881"/>
      <c r="B575" s="885"/>
      <c r="C575" s="882"/>
      <c r="D575" s="883"/>
      <c r="E575" s="976"/>
      <c r="F575" s="979"/>
    </row>
    <row r="576" spans="1:6" s="943" customFormat="1" ht="14.25" customHeight="1">
      <c r="A576" s="816"/>
      <c r="B576" s="817"/>
      <c r="C576" s="818"/>
      <c r="D576" s="819"/>
      <c r="E576" s="971"/>
      <c r="F576" s="972"/>
    </row>
    <row r="577" spans="1:6" s="985" customFormat="1" ht="12.75">
      <c r="A577" s="870">
        <v>3</v>
      </c>
      <c r="B577" s="847" t="s">
        <v>2243</v>
      </c>
      <c r="C577" s="797"/>
      <c r="D577" s="798"/>
      <c r="E577" s="986"/>
      <c r="F577" s="984"/>
    </row>
    <row r="578" spans="1:6" s="943" customFormat="1" ht="14.25" customHeight="1">
      <c r="A578" s="816"/>
      <c r="B578" s="817"/>
      <c r="C578" s="818"/>
      <c r="D578" s="819"/>
      <c r="E578" s="971"/>
      <c r="F578" s="972"/>
    </row>
    <row r="579" spans="1:6" s="987" customFormat="1" ht="37.5">
      <c r="A579" s="871"/>
      <c r="B579" s="872" t="s">
        <v>2244</v>
      </c>
      <c r="C579" s="16"/>
      <c r="D579" s="21"/>
      <c r="E579" s="976"/>
      <c r="F579" s="979"/>
    </row>
    <row r="580" spans="1:6" s="987" customFormat="1" ht="78" customHeight="1">
      <c r="A580" s="871"/>
      <c r="B580" s="873" t="s">
        <v>2245</v>
      </c>
      <c r="C580" s="16"/>
      <c r="D580" s="21"/>
      <c r="E580" s="976"/>
      <c r="F580" s="979"/>
    </row>
    <row r="581" spans="1:6" s="987" customFormat="1" ht="49.5">
      <c r="A581" s="871"/>
      <c r="B581" s="873" t="s">
        <v>2214</v>
      </c>
      <c r="C581" s="16"/>
      <c r="D581" s="21"/>
      <c r="E581" s="976"/>
      <c r="F581" s="979"/>
    </row>
    <row r="582" spans="1:6" s="987" customFormat="1" ht="37.5">
      <c r="A582" s="871"/>
      <c r="B582" s="873" t="s">
        <v>2246</v>
      </c>
      <c r="C582" s="16"/>
      <c r="D582" s="21"/>
      <c r="E582" s="976"/>
      <c r="F582" s="979"/>
    </row>
    <row r="583" spans="1:6" s="987" customFormat="1" ht="53.25" customHeight="1">
      <c r="A583" s="871"/>
      <c r="B583" s="873" t="s">
        <v>2216</v>
      </c>
      <c r="C583" s="16"/>
      <c r="D583" s="21"/>
      <c r="E583" s="976"/>
      <c r="F583" s="979"/>
    </row>
    <row r="584" spans="1:6" s="987" customFormat="1" ht="24.75">
      <c r="A584" s="871"/>
      <c r="B584" s="873" t="s">
        <v>2217</v>
      </c>
      <c r="C584" s="16"/>
      <c r="D584" s="21"/>
      <c r="E584" s="976"/>
      <c r="F584" s="979"/>
    </row>
    <row r="585" spans="1:6" s="987" customFormat="1" ht="37.5">
      <c r="A585" s="871"/>
      <c r="B585" s="873" t="s">
        <v>2247</v>
      </c>
      <c r="C585" s="16"/>
      <c r="D585" s="21"/>
      <c r="E585" s="976"/>
      <c r="F585" s="979"/>
    </row>
    <row r="586" spans="1:6" s="987" customFormat="1" ht="24.75">
      <c r="A586" s="871"/>
      <c r="B586" s="873" t="s">
        <v>2218</v>
      </c>
      <c r="C586" s="16"/>
      <c r="D586" s="21"/>
      <c r="E586" s="976"/>
      <c r="F586" s="979"/>
    </row>
    <row r="587" spans="1:6" s="987" customFormat="1" ht="12">
      <c r="A587" s="871"/>
      <c r="B587" s="873"/>
      <c r="C587" s="16"/>
      <c r="D587" s="21"/>
      <c r="E587" s="976"/>
      <c r="F587" s="979"/>
    </row>
    <row r="588" spans="1:6" s="987" customFormat="1" ht="12.75">
      <c r="A588" s="871"/>
      <c r="B588" s="886" t="s">
        <v>2220</v>
      </c>
      <c r="C588" s="16"/>
      <c r="D588" s="21"/>
      <c r="E588" s="976"/>
      <c r="F588" s="979"/>
    </row>
    <row r="589" spans="1:6" s="987" customFormat="1" ht="25.5">
      <c r="A589" s="871"/>
      <c r="B589" s="887" t="s">
        <v>2221</v>
      </c>
      <c r="C589" s="16"/>
      <c r="D589" s="21"/>
      <c r="E589" s="976"/>
      <c r="F589" s="979"/>
    </row>
    <row r="590" spans="1:6" s="987" customFormat="1" ht="12">
      <c r="A590" s="871"/>
      <c r="B590" s="873" t="s">
        <v>2248</v>
      </c>
      <c r="C590" s="16"/>
      <c r="D590" s="21"/>
      <c r="E590" s="976"/>
      <c r="F590" s="979"/>
    </row>
    <row r="591" spans="1:6" s="987" customFormat="1" ht="12">
      <c r="A591" s="871"/>
      <c r="B591" s="873" t="s">
        <v>2249</v>
      </c>
      <c r="C591" s="16"/>
      <c r="D591" s="21"/>
      <c r="E591" s="976"/>
      <c r="F591" s="979"/>
    </row>
    <row r="592" spans="1:6" s="987" customFormat="1" ht="24.75">
      <c r="A592" s="871"/>
      <c r="B592" s="873" t="s">
        <v>2224</v>
      </c>
      <c r="C592" s="16"/>
      <c r="D592" s="21"/>
      <c r="E592" s="976"/>
      <c r="F592" s="979"/>
    </row>
    <row r="593" spans="1:6" s="987" customFormat="1" ht="12.75">
      <c r="A593" s="871"/>
      <c r="B593" s="887" t="s">
        <v>2225</v>
      </c>
      <c r="C593" s="16"/>
      <c r="D593" s="21"/>
      <c r="E593" s="976"/>
      <c r="F593" s="979"/>
    </row>
    <row r="594" spans="1:6" s="987" customFormat="1" ht="12">
      <c r="A594" s="871"/>
      <c r="B594" s="873" t="s">
        <v>2248</v>
      </c>
      <c r="C594" s="16"/>
      <c r="D594" s="21"/>
      <c r="E594" s="976"/>
      <c r="F594" s="979"/>
    </row>
    <row r="595" spans="1:6" s="987" customFormat="1" ht="12">
      <c r="A595" s="871"/>
      <c r="B595" s="873" t="s">
        <v>2250</v>
      </c>
      <c r="C595" s="16"/>
      <c r="D595" s="21"/>
      <c r="E595" s="976"/>
      <c r="F595" s="979"/>
    </row>
    <row r="596" spans="1:6" s="987" customFormat="1" ht="12">
      <c r="A596" s="871"/>
      <c r="B596" s="873" t="s">
        <v>2251</v>
      </c>
      <c r="C596" s="16"/>
      <c r="D596" s="21"/>
      <c r="E596" s="976"/>
      <c r="F596" s="979"/>
    </row>
    <row r="597" spans="1:6" s="987" customFormat="1" ht="12.75">
      <c r="A597" s="871"/>
      <c r="B597" s="887" t="s">
        <v>2228</v>
      </c>
      <c r="C597" s="16"/>
      <c r="D597" s="21"/>
      <c r="E597" s="976"/>
      <c r="F597" s="979"/>
    </row>
    <row r="598" spans="1:6" s="987" customFormat="1" ht="12">
      <c r="A598" s="871"/>
      <c r="B598" s="873" t="s">
        <v>2248</v>
      </c>
      <c r="C598" s="16"/>
      <c r="D598" s="21"/>
      <c r="E598" s="976"/>
      <c r="F598" s="979"/>
    </row>
    <row r="599" spans="1:6" s="987" customFormat="1" ht="12">
      <c r="A599" s="871"/>
      <c r="B599" s="873" t="s">
        <v>2250</v>
      </c>
      <c r="C599" s="16"/>
      <c r="D599" s="21"/>
      <c r="E599" s="976"/>
      <c r="F599" s="979"/>
    </row>
    <row r="600" spans="1:6" s="987" customFormat="1" ht="12">
      <c r="A600" s="871"/>
      <c r="B600" s="873" t="s">
        <v>2251</v>
      </c>
      <c r="C600" s="16"/>
      <c r="D600" s="21"/>
      <c r="E600" s="976"/>
      <c r="F600" s="979"/>
    </row>
    <row r="601" spans="1:6" s="987" customFormat="1" ht="12.75">
      <c r="A601" s="871"/>
      <c r="B601" s="888" t="s">
        <v>2252</v>
      </c>
      <c r="C601" s="16"/>
      <c r="D601" s="21"/>
      <c r="E601" s="976"/>
      <c r="F601" s="979"/>
    </row>
    <row r="602" spans="1:6" s="987" customFormat="1" ht="12">
      <c r="A602" s="871"/>
      <c r="B602" s="873" t="s">
        <v>2253</v>
      </c>
      <c r="C602" s="16"/>
      <c r="D602" s="21"/>
      <c r="E602" s="976"/>
      <c r="F602" s="979"/>
    </row>
    <row r="603" spans="1:6" s="987" customFormat="1" ht="12.75">
      <c r="A603" s="871"/>
      <c r="B603" s="888" t="s">
        <v>2229</v>
      </c>
      <c r="C603" s="16"/>
      <c r="D603" s="21"/>
      <c r="E603" s="976"/>
      <c r="F603" s="979"/>
    </row>
    <row r="604" spans="1:6" s="987" customFormat="1" ht="12">
      <c r="A604" s="871"/>
      <c r="B604" s="873" t="s">
        <v>2254</v>
      </c>
      <c r="C604" s="16"/>
      <c r="D604" s="21"/>
      <c r="E604" s="976"/>
      <c r="F604" s="979"/>
    </row>
    <row r="605" spans="1:6" s="987" customFormat="1" ht="12">
      <c r="A605" s="871"/>
      <c r="B605" s="873" t="s">
        <v>2255</v>
      </c>
      <c r="C605" s="16"/>
      <c r="D605" s="21"/>
      <c r="E605" s="976"/>
      <c r="F605" s="979"/>
    </row>
    <row r="606" spans="1:6" s="987" customFormat="1" ht="12">
      <c r="A606" s="871"/>
      <c r="B606" s="873" t="s">
        <v>2256</v>
      </c>
      <c r="C606" s="16"/>
      <c r="D606" s="21"/>
      <c r="E606" s="976"/>
      <c r="F606" s="979"/>
    </row>
    <row r="607" spans="1:6" s="987" customFormat="1" ht="12.75">
      <c r="A607" s="871"/>
      <c r="B607" s="888" t="s">
        <v>2232</v>
      </c>
      <c r="C607" s="16"/>
      <c r="D607" s="21"/>
      <c r="E607" s="976"/>
      <c r="F607" s="979"/>
    </row>
    <row r="608" spans="1:6" s="987" customFormat="1" ht="12">
      <c r="A608" s="871"/>
      <c r="B608" s="873" t="s">
        <v>2257</v>
      </c>
      <c r="C608" s="16"/>
      <c r="D608" s="21"/>
      <c r="E608" s="976"/>
      <c r="F608" s="979"/>
    </row>
    <row r="609" spans="1:6" s="987" customFormat="1" ht="12">
      <c r="A609" s="871"/>
      <c r="B609" s="873" t="s">
        <v>2258</v>
      </c>
      <c r="C609" s="16"/>
      <c r="D609" s="21"/>
      <c r="E609" s="976"/>
      <c r="F609" s="979"/>
    </row>
    <row r="610" spans="1:6" s="987" customFormat="1" ht="12">
      <c r="A610" s="871"/>
      <c r="B610" s="873" t="s">
        <v>2259</v>
      </c>
      <c r="C610" s="16"/>
      <c r="D610" s="21"/>
      <c r="E610" s="976"/>
      <c r="F610" s="979"/>
    </row>
    <row r="611" spans="1:6" s="987" customFormat="1" ht="12.75">
      <c r="A611" s="871"/>
      <c r="B611" s="887" t="s">
        <v>2236</v>
      </c>
      <c r="C611" s="16"/>
      <c r="D611" s="21"/>
      <c r="E611" s="976"/>
      <c r="F611" s="979"/>
    </row>
    <row r="612" spans="1:6" s="987" customFormat="1" ht="37.5">
      <c r="A612" s="871"/>
      <c r="B612" s="872" t="s">
        <v>2237</v>
      </c>
      <c r="C612" s="16"/>
      <c r="D612" s="21"/>
      <c r="E612" s="976"/>
      <c r="F612" s="979"/>
    </row>
    <row r="613" spans="1:6" s="987" customFormat="1" ht="174.75">
      <c r="A613" s="871"/>
      <c r="B613" s="873" t="s">
        <v>2238</v>
      </c>
      <c r="C613" s="16"/>
      <c r="D613" s="21"/>
      <c r="E613" s="976"/>
      <c r="F613" s="979"/>
    </row>
    <row r="614" spans="1:6" s="987" customFormat="1" ht="12.75">
      <c r="A614" s="871"/>
      <c r="B614" s="887" t="s">
        <v>2260</v>
      </c>
      <c r="C614" s="16"/>
      <c r="D614" s="21"/>
      <c r="E614" s="976"/>
      <c r="F614" s="979"/>
    </row>
    <row r="615" spans="1:6" s="987" customFormat="1" ht="12">
      <c r="A615" s="871"/>
      <c r="B615" s="873" t="s">
        <v>2261</v>
      </c>
      <c r="C615" s="16"/>
      <c r="D615" s="21"/>
      <c r="E615" s="976"/>
      <c r="F615" s="979"/>
    </row>
    <row r="616" spans="1:6" s="987" customFormat="1" ht="12">
      <c r="A616" s="871"/>
      <c r="B616" s="873" t="s">
        <v>2262</v>
      </c>
      <c r="C616" s="16"/>
      <c r="D616" s="21"/>
      <c r="E616" s="976"/>
      <c r="F616" s="979"/>
    </row>
    <row r="617" spans="1:6" s="987" customFormat="1" ht="12.75">
      <c r="A617" s="871"/>
      <c r="B617" s="889" t="s">
        <v>2263</v>
      </c>
      <c r="C617" s="16"/>
      <c r="D617" s="21"/>
      <c r="E617" s="976"/>
      <c r="F617" s="979"/>
    </row>
    <row r="618" spans="1:6" s="987" customFormat="1" ht="12">
      <c r="A618" s="871"/>
      <c r="B618" s="872" t="s">
        <v>1840</v>
      </c>
      <c r="C618" s="16" t="s">
        <v>614</v>
      </c>
      <c r="D618" s="21">
        <v>3</v>
      </c>
      <c r="E618" s="976"/>
      <c r="F618" s="979">
        <f>SUM(D618*E618)</f>
        <v>0</v>
      </c>
    </row>
    <row r="619" spans="1:6" s="943" customFormat="1" ht="14.25" customHeight="1">
      <c r="A619" s="816"/>
      <c r="B619" s="817"/>
      <c r="C619" s="818"/>
      <c r="D619" s="819"/>
      <c r="E619" s="971"/>
      <c r="F619" s="972"/>
    </row>
    <row r="620" spans="1:6" s="944" customFormat="1" ht="12">
      <c r="A620" s="799">
        <v>4</v>
      </c>
      <c r="B620" s="803" t="s">
        <v>2264</v>
      </c>
      <c r="C620" s="801"/>
      <c r="D620" s="890"/>
      <c r="E620" s="963"/>
      <c r="F620" s="964"/>
    </row>
    <row r="621" spans="1:6" s="944" customFormat="1" ht="12">
      <c r="A621" s="799"/>
      <c r="B621" s="803" t="s">
        <v>2265</v>
      </c>
      <c r="C621" s="801"/>
      <c r="D621" s="890"/>
      <c r="E621" s="963"/>
      <c r="F621" s="964"/>
    </row>
    <row r="622" spans="1:6" s="944" customFormat="1" ht="12">
      <c r="A622" s="799"/>
      <c r="B622" s="803" t="s">
        <v>2266</v>
      </c>
      <c r="C622" s="801"/>
      <c r="D622" s="890"/>
      <c r="E622" s="963"/>
      <c r="F622" s="964"/>
    </row>
    <row r="623" spans="1:6" s="944" customFormat="1" ht="12">
      <c r="A623" s="799"/>
      <c r="B623" s="803"/>
      <c r="C623" s="801"/>
      <c r="D623" s="890"/>
      <c r="E623" s="963"/>
      <c r="F623" s="964"/>
    </row>
    <row r="624" spans="1:6" s="944" customFormat="1" ht="12">
      <c r="A624" s="799"/>
      <c r="B624" s="803" t="s">
        <v>2267</v>
      </c>
      <c r="C624" s="801"/>
      <c r="D624" s="890"/>
      <c r="E624" s="963"/>
      <c r="F624" s="964"/>
    </row>
    <row r="625" spans="1:6" s="944" customFormat="1" ht="14.25">
      <c r="A625" s="799"/>
      <c r="B625" s="803" t="s">
        <v>2268</v>
      </c>
      <c r="C625" s="801" t="s">
        <v>1131</v>
      </c>
      <c r="D625" s="890">
        <v>1</v>
      </c>
      <c r="E625" s="976"/>
      <c r="F625" s="979">
        <f>SUM(D625*E625)</f>
        <v>0</v>
      </c>
    </row>
    <row r="626" spans="1:6" s="967" customFormat="1" ht="12">
      <c r="A626" s="805"/>
      <c r="B626" s="803"/>
      <c r="C626" s="806"/>
      <c r="D626" s="891"/>
      <c r="E626" s="963"/>
      <c r="F626" s="964"/>
    </row>
    <row r="627" spans="1:6" s="988" customFormat="1" ht="49.5">
      <c r="A627" s="799" t="s">
        <v>1412</v>
      </c>
      <c r="B627" s="803" t="s">
        <v>2269</v>
      </c>
      <c r="C627" s="801"/>
      <c r="D627" s="890"/>
      <c r="E627" s="963"/>
      <c r="F627" s="964"/>
    </row>
    <row r="628" spans="1:6" s="988" customFormat="1" ht="13.5">
      <c r="A628" s="892"/>
      <c r="B628" s="803" t="s">
        <v>1840</v>
      </c>
      <c r="C628" s="801" t="s">
        <v>592</v>
      </c>
      <c r="D628" s="890">
        <v>620</v>
      </c>
      <c r="E628" s="976"/>
      <c r="F628" s="979">
        <f>SUM(D628*E628)</f>
        <v>0</v>
      </c>
    </row>
    <row r="629" spans="1:6" s="988" customFormat="1" ht="13.5">
      <c r="A629" s="892"/>
      <c r="B629" s="803"/>
      <c r="C629" s="801"/>
      <c r="D629" s="890"/>
      <c r="E629" s="963"/>
      <c r="F629" s="964"/>
    </row>
    <row r="630" spans="1:6" s="944" customFormat="1" ht="24.75">
      <c r="A630" s="892">
        <v>6</v>
      </c>
      <c r="B630" s="803" t="s">
        <v>2270</v>
      </c>
      <c r="C630" s="801"/>
      <c r="D630" s="890"/>
      <c r="E630" s="963"/>
      <c r="F630" s="964"/>
    </row>
    <row r="631" spans="1:6" s="944" customFormat="1" ht="12.75">
      <c r="A631" s="893"/>
      <c r="B631" s="803" t="s">
        <v>2271</v>
      </c>
      <c r="C631" s="801" t="s">
        <v>270</v>
      </c>
      <c r="D631" s="890">
        <v>18</v>
      </c>
      <c r="E631" s="963"/>
      <c r="F631" s="979">
        <f>SUM(D631*E631)</f>
        <v>0</v>
      </c>
    </row>
    <row r="632" spans="1:6" s="944" customFormat="1" ht="12">
      <c r="A632" s="799"/>
      <c r="B632" s="803" t="s">
        <v>2272</v>
      </c>
      <c r="C632" s="801" t="s">
        <v>270</v>
      </c>
      <c r="D632" s="890">
        <v>24</v>
      </c>
      <c r="E632" s="963"/>
      <c r="F632" s="979">
        <f aca="true" t="shared" si="3" ref="F632:F640">SUM(D632*E632)</f>
        <v>0</v>
      </c>
    </row>
    <row r="633" spans="1:6" s="944" customFormat="1" ht="12">
      <c r="A633" s="894"/>
      <c r="B633" s="803" t="s">
        <v>2273</v>
      </c>
      <c r="C633" s="801" t="s">
        <v>270</v>
      </c>
      <c r="D633" s="890">
        <v>18</v>
      </c>
      <c r="E633" s="963"/>
      <c r="F633" s="979">
        <f t="shared" si="3"/>
        <v>0</v>
      </c>
    </row>
    <row r="634" spans="1:6" s="944" customFormat="1" ht="12">
      <c r="A634" s="894"/>
      <c r="B634" s="803" t="s">
        <v>2274</v>
      </c>
      <c r="C634" s="801" t="s">
        <v>270</v>
      </c>
      <c r="D634" s="890">
        <v>16</v>
      </c>
      <c r="E634" s="963"/>
      <c r="F634" s="979">
        <f t="shared" si="3"/>
        <v>0</v>
      </c>
    </row>
    <row r="635" spans="1:6" s="944" customFormat="1" ht="12">
      <c r="A635" s="870"/>
      <c r="B635" s="803" t="s">
        <v>2275</v>
      </c>
      <c r="C635" s="801" t="s">
        <v>270</v>
      </c>
      <c r="D635" s="890">
        <v>22</v>
      </c>
      <c r="E635" s="963"/>
      <c r="F635" s="979">
        <f t="shared" si="3"/>
        <v>0</v>
      </c>
    </row>
    <row r="636" spans="1:6" s="944" customFormat="1" ht="12">
      <c r="A636" s="870"/>
      <c r="B636" s="803" t="s">
        <v>2276</v>
      </c>
      <c r="C636" s="801" t="s">
        <v>270</v>
      </c>
      <c r="D636" s="890">
        <v>28</v>
      </c>
      <c r="E636" s="963"/>
      <c r="F636" s="979">
        <f t="shared" si="3"/>
        <v>0</v>
      </c>
    </row>
    <row r="637" spans="1:6" s="944" customFormat="1" ht="12">
      <c r="A637" s="870"/>
      <c r="B637" s="803" t="s">
        <v>2277</v>
      </c>
      <c r="C637" s="801" t="s">
        <v>270</v>
      </c>
      <c r="D637" s="890">
        <v>72</v>
      </c>
      <c r="E637" s="963"/>
      <c r="F637" s="979">
        <f t="shared" si="3"/>
        <v>0</v>
      </c>
    </row>
    <row r="638" spans="1:6" s="944" customFormat="1" ht="12">
      <c r="A638" s="870"/>
      <c r="B638" s="803" t="s">
        <v>2278</v>
      </c>
      <c r="C638" s="801" t="s">
        <v>270</v>
      </c>
      <c r="D638" s="890">
        <v>18</v>
      </c>
      <c r="E638" s="963"/>
      <c r="F638" s="979">
        <f t="shared" si="3"/>
        <v>0</v>
      </c>
    </row>
    <row r="639" spans="1:6" s="944" customFormat="1" ht="12">
      <c r="A639" s="799"/>
      <c r="B639" s="803" t="s">
        <v>2279</v>
      </c>
      <c r="C639" s="801" t="s">
        <v>270</v>
      </c>
      <c r="D639" s="890">
        <v>56</v>
      </c>
      <c r="E639" s="963"/>
      <c r="F639" s="979">
        <f t="shared" si="3"/>
        <v>0</v>
      </c>
    </row>
    <row r="640" spans="1:6" s="944" customFormat="1" ht="12">
      <c r="A640" s="799"/>
      <c r="B640" s="803" t="s">
        <v>2280</v>
      </c>
      <c r="C640" s="801" t="s">
        <v>270</v>
      </c>
      <c r="D640" s="890">
        <v>32</v>
      </c>
      <c r="E640" s="963"/>
      <c r="F640" s="979">
        <f t="shared" si="3"/>
        <v>0</v>
      </c>
    </row>
    <row r="641" spans="1:6" s="944" customFormat="1" ht="12">
      <c r="A641" s="895"/>
      <c r="B641" s="803"/>
      <c r="C641" s="801"/>
      <c r="D641" s="890"/>
      <c r="E641" s="989"/>
      <c r="F641" s="964"/>
    </row>
    <row r="642" spans="1:6" s="990" customFormat="1" ht="49.5">
      <c r="A642" s="830">
        <v>7</v>
      </c>
      <c r="B642" s="30" t="s">
        <v>2281</v>
      </c>
      <c r="C642" s="831"/>
      <c r="D642" s="896"/>
      <c r="E642" s="27"/>
      <c r="F642" s="69"/>
    </row>
    <row r="643" spans="1:6" s="990" customFormat="1" ht="14.25">
      <c r="A643" s="830"/>
      <c r="B643" s="30" t="s">
        <v>2282</v>
      </c>
      <c r="C643" s="831" t="s">
        <v>2283</v>
      </c>
      <c r="D643" s="896">
        <v>160</v>
      </c>
      <c r="E643" s="27"/>
      <c r="F643" s="979">
        <f>SUM(D643*E643)</f>
        <v>0</v>
      </c>
    </row>
    <row r="644" spans="1:6" s="991" customFormat="1" ht="12.75" customHeight="1">
      <c r="A644" s="830"/>
      <c r="B644" s="30" t="s">
        <v>2284</v>
      </c>
      <c r="C644" s="831" t="s">
        <v>2283</v>
      </c>
      <c r="D644" s="896">
        <v>152</v>
      </c>
      <c r="E644" s="27"/>
      <c r="F644" s="979">
        <f>SUM(D644*E644)</f>
        <v>0</v>
      </c>
    </row>
    <row r="645" spans="1:6" s="991" customFormat="1" ht="12">
      <c r="A645" s="897"/>
      <c r="B645" s="30"/>
      <c r="C645" s="831"/>
      <c r="D645" s="896"/>
      <c r="E645" s="27"/>
      <c r="F645" s="69"/>
    </row>
    <row r="646" spans="1:6" s="944" customFormat="1" ht="38.25" customHeight="1">
      <c r="A646" s="793">
        <v>8</v>
      </c>
      <c r="B646" s="898" t="s">
        <v>2285</v>
      </c>
      <c r="C646" s="794"/>
      <c r="D646" s="899"/>
      <c r="E646" s="992"/>
      <c r="F646" s="964"/>
    </row>
    <row r="647" spans="1:6" s="944" customFormat="1" ht="12">
      <c r="A647" s="793"/>
      <c r="B647" s="898" t="s">
        <v>2286</v>
      </c>
      <c r="C647" s="794" t="s">
        <v>614</v>
      </c>
      <c r="D647" s="899">
        <v>4</v>
      </c>
      <c r="E647" s="992"/>
      <c r="F647" s="964">
        <f>SUM(D647*E647)</f>
        <v>0</v>
      </c>
    </row>
    <row r="648" spans="1:6" s="944" customFormat="1" ht="13.5" customHeight="1">
      <c r="A648" s="762"/>
      <c r="B648" s="900"/>
      <c r="C648" s="764"/>
      <c r="D648" s="901"/>
      <c r="E648" s="954"/>
      <c r="F648" s="966"/>
    </row>
    <row r="649" spans="1:6" s="990" customFormat="1" ht="24.75">
      <c r="A649" s="830" t="s">
        <v>1416</v>
      </c>
      <c r="B649" s="30" t="s">
        <v>2287</v>
      </c>
      <c r="C649" s="831"/>
      <c r="D649" s="896"/>
      <c r="E649" s="27"/>
      <c r="F649" s="69"/>
    </row>
    <row r="650" spans="1:6" s="990" customFormat="1" ht="12">
      <c r="A650" s="830"/>
      <c r="B650" s="30" t="s">
        <v>2288</v>
      </c>
      <c r="C650" s="831" t="s">
        <v>1836</v>
      </c>
      <c r="D650" s="896">
        <v>5</v>
      </c>
      <c r="E650" s="27"/>
      <c r="F650" s="964">
        <f>SUM(D650*E650)</f>
        <v>0</v>
      </c>
    </row>
    <row r="651" spans="1:6" s="990" customFormat="1" ht="12">
      <c r="A651" s="830"/>
      <c r="B651" s="30" t="s">
        <v>2289</v>
      </c>
      <c r="C651" s="831" t="s">
        <v>1836</v>
      </c>
      <c r="D651" s="896">
        <v>18</v>
      </c>
      <c r="E651" s="27"/>
      <c r="F651" s="964">
        <f>SUM(D651*E651)</f>
        <v>0</v>
      </c>
    </row>
    <row r="652" spans="1:6" s="990" customFormat="1" ht="12">
      <c r="A652" s="830"/>
      <c r="B652" s="30" t="s">
        <v>2290</v>
      </c>
      <c r="C652" s="831" t="s">
        <v>1836</v>
      </c>
      <c r="D652" s="896">
        <v>1</v>
      </c>
      <c r="E652" s="27"/>
      <c r="F652" s="964">
        <f>SUM(D652*E652)</f>
        <v>0</v>
      </c>
    </row>
    <row r="653" spans="1:6" s="990" customFormat="1" ht="12">
      <c r="A653" s="830"/>
      <c r="B653" s="30" t="s">
        <v>2291</v>
      </c>
      <c r="C653" s="831" t="s">
        <v>1836</v>
      </c>
      <c r="D653" s="896">
        <v>4</v>
      </c>
      <c r="E653" s="27"/>
      <c r="F653" s="964">
        <f>SUM(D653*E653)</f>
        <v>0</v>
      </c>
    </row>
    <row r="654" spans="1:6" s="990" customFormat="1" ht="12">
      <c r="A654" s="830"/>
      <c r="B654" s="30" t="s">
        <v>2292</v>
      </c>
      <c r="C654" s="831" t="s">
        <v>1836</v>
      </c>
      <c r="D654" s="896">
        <v>2</v>
      </c>
      <c r="E654" s="27"/>
      <c r="F654" s="964">
        <f>SUM(D654*E654)</f>
        <v>0</v>
      </c>
    </row>
    <row r="655" spans="1:6" s="990" customFormat="1" ht="12">
      <c r="A655" s="830"/>
      <c r="B655" s="30"/>
      <c r="C655" s="831"/>
      <c r="D655" s="896"/>
      <c r="E655" s="27"/>
      <c r="F655" s="964"/>
    </row>
    <row r="656" spans="1:6" s="990" customFormat="1" ht="24.75">
      <c r="A656" s="830" t="s">
        <v>10</v>
      </c>
      <c r="B656" s="30" t="s">
        <v>2293</v>
      </c>
      <c r="C656" s="831"/>
      <c r="D656" s="896"/>
      <c r="E656" s="27"/>
      <c r="F656" s="964"/>
    </row>
    <row r="657" spans="1:6" s="990" customFormat="1" ht="12">
      <c r="A657" s="830"/>
      <c r="B657" s="30" t="s">
        <v>2294</v>
      </c>
      <c r="C657" s="831" t="s">
        <v>1836</v>
      </c>
      <c r="D657" s="896">
        <v>14</v>
      </c>
      <c r="E657" s="27"/>
      <c r="F657" s="964">
        <f>SUM(D657*E657)</f>
        <v>0</v>
      </c>
    </row>
    <row r="658" spans="1:6" s="990" customFormat="1" ht="12">
      <c r="A658" s="830"/>
      <c r="B658" s="30" t="s">
        <v>2295</v>
      </c>
      <c r="C658" s="831" t="s">
        <v>1836</v>
      </c>
      <c r="D658" s="896">
        <v>9</v>
      </c>
      <c r="E658" s="27"/>
      <c r="F658" s="964">
        <f>SUM(D658*E658)</f>
        <v>0</v>
      </c>
    </row>
    <row r="659" spans="1:6" s="990" customFormat="1" ht="12">
      <c r="A659" s="830"/>
      <c r="B659" s="30" t="s">
        <v>2296</v>
      </c>
      <c r="C659" s="831" t="s">
        <v>1836</v>
      </c>
      <c r="D659" s="896">
        <v>1</v>
      </c>
      <c r="E659" s="27"/>
      <c r="F659" s="964">
        <f>SUM(D659*E659)</f>
        <v>0</v>
      </c>
    </row>
    <row r="660" spans="1:6" s="990" customFormat="1" ht="14.25" customHeight="1">
      <c r="A660" s="830"/>
      <c r="B660" s="30"/>
      <c r="C660" s="831"/>
      <c r="D660" s="896"/>
      <c r="E660" s="27"/>
      <c r="F660" s="69"/>
    </row>
    <row r="661" spans="1:6" s="990" customFormat="1" ht="26.25" customHeight="1">
      <c r="A661" s="830" t="s">
        <v>11</v>
      </c>
      <c r="B661" s="30" t="s">
        <v>2297</v>
      </c>
      <c r="C661" s="831"/>
      <c r="D661" s="896"/>
      <c r="E661" s="27"/>
      <c r="F661" s="69"/>
    </row>
    <row r="662" spans="1:6" s="990" customFormat="1" ht="12">
      <c r="A662" s="830"/>
      <c r="B662" s="30" t="s">
        <v>2298</v>
      </c>
      <c r="C662" s="831" t="s">
        <v>614</v>
      </c>
      <c r="D662" s="896">
        <v>2</v>
      </c>
      <c r="E662" s="27"/>
      <c r="F662" s="964">
        <f>SUM(D662*E662)</f>
        <v>0</v>
      </c>
    </row>
    <row r="663" spans="1:6" s="990" customFormat="1" ht="12">
      <c r="A663" s="830"/>
      <c r="B663" s="30" t="s">
        <v>2299</v>
      </c>
      <c r="C663" s="831" t="s">
        <v>614</v>
      </c>
      <c r="D663" s="896">
        <v>6</v>
      </c>
      <c r="E663" s="27"/>
      <c r="F663" s="964">
        <f>SUM(D663*E663)</f>
        <v>0</v>
      </c>
    </row>
    <row r="664" spans="1:6" s="990" customFormat="1" ht="12">
      <c r="A664" s="830"/>
      <c r="B664" s="30"/>
      <c r="C664" s="831"/>
      <c r="D664" s="896"/>
      <c r="E664" s="27"/>
      <c r="F664" s="69"/>
    </row>
    <row r="665" spans="1:6" s="28" customFormat="1" ht="12">
      <c r="A665" s="830" t="s">
        <v>12</v>
      </c>
      <c r="B665" s="30" t="s">
        <v>2300</v>
      </c>
      <c r="C665" s="831"/>
      <c r="D665" s="896"/>
      <c r="E665" s="27"/>
      <c r="F665" s="69"/>
    </row>
    <row r="666" spans="1:6" s="28" customFormat="1" ht="12">
      <c r="A666" s="830"/>
      <c r="B666" s="30" t="s">
        <v>2280</v>
      </c>
      <c r="C666" s="831" t="s">
        <v>270</v>
      </c>
      <c r="D666" s="896">
        <v>1</v>
      </c>
      <c r="E666" s="27"/>
      <c r="F666" s="964">
        <f>SUM(D666*E666)</f>
        <v>0</v>
      </c>
    </row>
    <row r="667" spans="1:6" s="28" customFormat="1" ht="13.5" customHeight="1">
      <c r="A667" s="830"/>
      <c r="B667" s="30" t="s">
        <v>2279</v>
      </c>
      <c r="C667" s="831" t="s">
        <v>270</v>
      </c>
      <c r="D667" s="896">
        <v>5</v>
      </c>
      <c r="E667" s="27"/>
      <c r="F667" s="964">
        <f>SUM(D667*E667)</f>
        <v>0</v>
      </c>
    </row>
    <row r="668" spans="1:6" s="28" customFormat="1" ht="14.25" customHeight="1">
      <c r="A668" s="830"/>
      <c r="B668" s="30" t="s">
        <v>2276</v>
      </c>
      <c r="C668" s="831" t="s">
        <v>270</v>
      </c>
      <c r="D668" s="896">
        <v>1</v>
      </c>
      <c r="E668" s="27"/>
      <c r="F668" s="964">
        <f>SUM(D668*E668)</f>
        <v>0</v>
      </c>
    </row>
    <row r="669" spans="1:6" s="990" customFormat="1" ht="13.5" customHeight="1">
      <c r="A669" s="830"/>
      <c r="B669" s="30"/>
      <c r="C669" s="831"/>
      <c r="D669" s="896"/>
      <c r="E669" s="27"/>
      <c r="F669" s="69"/>
    </row>
    <row r="670" spans="1:7" s="28" customFormat="1" ht="78.75" customHeight="1">
      <c r="A670" s="29" t="s">
        <v>216</v>
      </c>
      <c r="B670" s="30" t="s">
        <v>2301</v>
      </c>
      <c r="C670" s="882"/>
      <c r="D670" s="31"/>
      <c r="E670" s="993"/>
      <c r="F670" s="994"/>
      <c r="G670" s="942"/>
    </row>
    <row r="671" spans="1:7" s="28" customFormat="1" ht="12">
      <c r="A671" s="29"/>
      <c r="B671" s="30" t="s">
        <v>2302</v>
      </c>
      <c r="C671" s="882" t="s">
        <v>1836</v>
      </c>
      <c r="D671" s="31">
        <v>1</v>
      </c>
      <c r="E671" s="27"/>
      <c r="F671" s="964">
        <f>SUM(D671*E671)</f>
        <v>0</v>
      </c>
      <c r="G671" s="942"/>
    </row>
    <row r="672" spans="1:7" s="28" customFormat="1" ht="12">
      <c r="A672" s="29"/>
      <c r="B672" s="30" t="s">
        <v>2303</v>
      </c>
      <c r="C672" s="882" t="s">
        <v>1836</v>
      </c>
      <c r="D672" s="31">
        <v>3</v>
      </c>
      <c r="E672" s="27"/>
      <c r="F672" s="964">
        <f>SUM(D672*E672)</f>
        <v>0</v>
      </c>
      <c r="G672" s="942"/>
    </row>
    <row r="673" spans="1:7" s="28" customFormat="1" ht="12">
      <c r="A673" s="29"/>
      <c r="B673" s="30" t="s">
        <v>2304</v>
      </c>
      <c r="C673" s="882" t="s">
        <v>1836</v>
      </c>
      <c r="D673" s="31">
        <v>1</v>
      </c>
      <c r="E673" s="27"/>
      <c r="F673" s="964">
        <f>SUM(D673*E673)</f>
        <v>0</v>
      </c>
      <c r="G673" s="942"/>
    </row>
    <row r="674" spans="1:7" s="28" customFormat="1" ht="12">
      <c r="A674" s="29"/>
      <c r="B674" s="30"/>
      <c r="C674" s="882"/>
      <c r="D674" s="31"/>
      <c r="E674" s="32"/>
      <c r="F674" s="69"/>
      <c r="G674" s="942"/>
    </row>
    <row r="675" spans="1:6" s="990" customFormat="1" ht="37.5">
      <c r="A675" s="830" t="s">
        <v>218</v>
      </c>
      <c r="B675" s="30" t="s">
        <v>2305</v>
      </c>
      <c r="C675" s="831"/>
      <c r="D675" s="896"/>
      <c r="E675" s="27"/>
      <c r="F675" s="69"/>
    </row>
    <row r="676" spans="1:6" s="28" customFormat="1" ht="12">
      <c r="A676" s="830"/>
      <c r="B676" s="30" t="s">
        <v>2271</v>
      </c>
      <c r="C676" s="831" t="s">
        <v>614</v>
      </c>
      <c r="D676" s="896">
        <v>1</v>
      </c>
      <c r="E676" s="27"/>
      <c r="F676" s="964">
        <f>SUM(D676*E676)</f>
        <v>0</v>
      </c>
    </row>
    <row r="677" spans="1:6" s="990" customFormat="1" ht="12">
      <c r="A677" s="830"/>
      <c r="B677" s="30"/>
      <c r="C677" s="831"/>
      <c r="D677" s="896"/>
      <c r="E677" s="27"/>
      <c r="F677" s="69"/>
    </row>
    <row r="678" spans="1:6" s="990" customFormat="1" ht="37.5">
      <c r="A678" s="902">
        <v>17</v>
      </c>
      <c r="B678" s="30" t="s">
        <v>2306</v>
      </c>
      <c r="C678" s="831"/>
      <c r="D678" s="896"/>
      <c r="E678" s="27"/>
      <c r="F678" s="69"/>
    </row>
    <row r="679" spans="1:6" s="995" customFormat="1" ht="13.5">
      <c r="A679" s="903"/>
      <c r="B679" s="30" t="s">
        <v>1840</v>
      </c>
      <c r="C679" s="831" t="s">
        <v>592</v>
      </c>
      <c r="D679" s="896">
        <v>420</v>
      </c>
      <c r="E679" s="27"/>
      <c r="F679" s="964">
        <f>SUM(D679*E679)</f>
        <v>0</v>
      </c>
    </row>
    <row r="680" spans="1:6" s="995" customFormat="1" ht="13.5">
      <c r="A680" s="903"/>
      <c r="B680" s="30"/>
      <c r="C680" s="831"/>
      <c r="D680" s="896"/>
      <c r="E680" s="27"/>
      <c r="F680" s="69"/>
    </row>
    <row r="681" spans="1:6" s="995" customFormat="1" ht="24.75">
      <c r="A681" s="830">
        <v>18</v>
      </c>
      <c r="B681" s="30" t="s">
        <v>2307</v>
      </c>
      <c r="C681" s="882"/>
      <c r="D681" s="904"/>
      <c r="E681" s="27"/>
      <c r="F681" s="69"/>
    </row>
    <row r="682" spans="1:6" s="995" customFormat="1" ht="13.5">
      <c r="A682" s="830"/>
      <c r="B682" s="30" t="s">
        <v>1840</v>
      </c>
      <c r="C682" s="831" t="s">
        <v>614</v>
      </c>
      <c r="D682" s="904">
        <v>1</v>
      </c>
      <c r="E682" s="976"/>
      <c r="F682" s="964">
        <f>SUM(D682*E682)</f>
        <v>0</v>
      </c>
    </row>
    <row r="683" spans="1:6" s="995" customFormat="1" ht="13.5">
      <c r="A683" s="830"/>
      <c r="B683" s="30"/>
      <c r="C683" s="831"/>
      <c r="D683" s="904"/>
      <c r="E683" s="27"/>
      <c r="F683" s="69"/>
    </row>
    <row r="684" spans="1:6" s="995" customFormat="1" ht="24.75">
      <c r="A684" s="830">
        <v>19</v>
      </c>
      <c r="B684" s="30" t="s">
        <v>2308</v>
      </c>
      <c r="C684" s="831" t="s">
        <v>1131</v>
      </c>
      <c r="D684" s="896">
        <v>1</v>
      </c>
      <c r="E684" s="27"/>
      <c r="F684" s="964">
        <f>SUM(D684*E684)</f>
        <v>0</v>
      </c>
    </row>
    <row r="685" spans="1:6" s="995" customFormat="1" ht="13.5">
      <c r="A685" s="830"/>
      <c r="B685" s="30"/>
      <c r="C685" s="831"/>
      <c r="D685" s="896"/>
      <c r="E685" s="27"/>
      <c r="F685" s="69"/>
    </row>
    <row r="686" spans="1:6" s="996" customFormat="1" ht="13.5">
      <c r="A686" s="905">
        <v>20</v>
      </c>
      <c r="B686" s="906" t="s">
        <v>2309</v>
      </c>
      <c r="C686" s="882" t="s">
        <v>1131</v>
      </c>
      <c r="D686" s="904">
        <v>1</v>
      </c>
      <c r="E686" s="976"/>
      <c r="F686" s="979">
        <f>SUM(D686*E686)</f>
        <v>0</v>
      </c>
    </row>
    <row r="687" spans="1:6" s="995" customFormat="1" ht="13.5">
      <c r="A687" s="907"/>
      <c r="B687" s="908"/>
      <c r="C687" s="909"/>
      <c r="D687" s="910"/>
      <c r="E687" s="997"/>
      <c r="F687" s="998"/>
    </row>
    <row r="688" spans="1:6" s="995" customFormat="1" ht="13.5">
      <c r="A688" s="911"/>
      <c r="B688" s="912" t="s">
        <v>2310</v>
      </c>
      <c r="C688" s="913"/>
      <c r="D688" s="914"/>
      <c r="E688" s="999"/>
      <c r="F688" s="970">
        <f>SUM(F532:F686)</f>
        <v>0</v>
      </c>
    </row>
    <row r="689" spans="1:6" s="995" customFormat="1" ht="13.5">
      <c r="A689" s="830"/>
      <c r="B689" s="906"/>
      <c r="C689" s="831"/>
      <c r="D689" s="896"/>
      <c r="E689" s="27"/>
      <c r="F689" s="69"/>
    </row>
    <row r="690" spans="1:6" ht="12">
      <c r="A690" s="915"/>
      <c r="B690" s="916"/>
      <c r="C690" s="786"/>
      <c r="D690" s="787"/>
      <c r="E690" s="1000"/>
      <c r="F690" s="1001"/>
    </row>
    <row r="691" spans="1:6" ht="12.75">
      <c r="A691" s="795"/>
      <c r="B691" s="917" t="s">
        <v>2311</v>
      </c>
      <c r="C691" s="764"/>
      <c r="D691" s="765"/>
      <c r="E691" s="954"/>
      <c r="F691" s="955"/>
    </row>
    <row r="692" spans="1:6" ht="12.75">
      <c r="A692" s="795"/>
      <c r="B692" s="917"/>
      <c r="C692" s="764"/>
      <c r="D692" s="765"/>
      <c r="E692" s="954"/>
      <c r="F692" s="955"/>
    </row>
    <row r="693" spans="1:6" ht="12.75">
      <c r="A693" s="795"/>
      <c r="B693" s="917"/>
      <c r="C693" s="764"/>
      <c r="D693" s="765"/>
      <c r="E693" s="954"/>
      <c r="F693" s="955"/>
    </row>
    <row r="694" spans="1:6" ht="12.75">
      <c r="A694" s="918" t="s">
        <v>2312</v>
      </c>
      <c r="B694" s="917" t="s">
        <v>2313</v>
      </c>
      <c r="C694" s="764"/>
      <c r="D694" s="765"/>
      <c r="E694" s="954"/>
      <c r="F694" s="955">
        <f>F12</f>
        <v>0</v>
      </c>
    </row>
    <row r="695" spans="1:6" ht="12">
      <c r="A695" s="765"/>
      <c r="B695" s="919"/>
      <c r="C695" s="764"/>
      <c r="D695" s="765"/>
      <c r="E695" s="954"/>
      <c r="F695" s="955"/>
    </row>
    <row r="696" spans="1:6" ht="12.75">
      <c r="A696" s="918" t="s">
        <v>1806</v>
      </c>
      <c r="B696" s="917" t="s">
        <v>2314</v>
      </c>
      <c r="C696" s="920"/>
      <c r="D696" s="918"/>
      <c r="E696" s="1002"/>
      <c r="F696" s="1003">
        <f>SUM(F93)</f>
        <v>0</v>
      </c>
    </row>
    <row r="697" spans="1:6" ht="12.75">
      <c r="A697" s="795"/>
      <c r="B697" s="917"/>
      <c r="C697" s="920"/>
      <c r="D697" s="918"/>
      <c r="E697" s="1002"/>
      <c r="F697" s="1004"/>
    </row>
    <row r="698" spans="1:6" ht="12.75" customHeight="1">
      <c r="A698" s="768" t="s">
        <v>1857</v>
      </c>
      <c r="B698" s="774" t="s">
        <v>2315</v>
      </c>
      <c r="C698" s="797"/>
      <c r="D698" s="798"/>
      <c r="E698" s="954"/>
      <c r="F698" s="955">
        <f>SUM(F180)</f>
        <v>0</v>
      </c>
    </row>
    <row r="699" spans="1:6" ht="12.75">
      <c r="A699" s="795"/>
      <c r="B699" s="917"/>
      <c r="C699" s="920"/>
      <c r="D699" s="918"/>
      <c r="E699" s="1002"/>
      <c r="F699" s="1004"/>
    </row>
    <row r="700" spans="1:6" ht="12.75">
      <c r="A700" s="918" t="s">
        <v>2316</v>
      </c>
      <c r="B700" s="774" t="s">
        <v>2317</v>
      </c>
      <c r="C700" s="920"/>
      <c r="D700" s="918"/>
      <c r="E700" s="1002"/>
      <c r="F700" s="1005">
        <f>SUM(F255)</f>
        <v>0</v>
      </c>
    </row>
    <row r="701" spans="1:6" ht="12.75">
      <c r="A701" s="918"/>
      <c r="B701" s="917"/>
      <c r="C701" s="920"/>
      <c r="D701" s="918"/>
      <c r="E701" s="1002"/>
      <c r="F701" s="1004"/>
    </row>
    <row r="702" spans="1:6" s="943" customFormat="1" ht="14.25" customHeight="1">
      <c r="A702" s="816" t="s">
        <v>1967</v>
      </c>
      <c r="B702" s="817" t="s">
        <v>2318</v>
      </c>
      <c r="C702" s="818"/>
      <c r="D702" s="819"/>
      <c r="E702" s="971"/>
      <c r="F702" s="979">
        <f>SUM(F688)</f>
        <v>0</v>
      </c>
    </row>
    <row r="703" spans="1:6" s="943" customFormat="1" ht="14.25" customHeight="1">
      <c r="A703" s="816"/>
      <c r="B703" s="817"/>
      <c r="C703" s="818"/>
      <c r="D703" s="819"/>
      <c r="E703" s="971"/>
      <c r="F703" s="979"/>
    </row>
    <row r="704" spans="1:6" s="943" customFormat="1" ht="14.25" customHeight="1">
      <c r="A704" s="816" t="s">
        <v>2027</v>
      </c>
      <c r="B704" s="817" t="s">
        <v>459</v>
      </c>
      <c r="C704" s="818"/>
      <c r="D704" s="819"/>
      <c r="E704" s="971"/>
      <c r="F704" s="979" t="s">
        <v>2890</v>
      </c>
    </row>
    <row r="705" spans="1:6" s="943" customFormat="1" ht="14.25" customHeight="1">
      <c r="A705" s="816" t="s">
        <v>2028</v>
      </c>
      <c r="B705" s="817" t="s">
        <v>2030</v>
      </c>
      <c r="C705" s="806" t="s">
        <v>1131</v>
      </c>
      <c r="D705" s="807">
        <v>1</v>
      </c>
      <c r="E705" s="971"/>
      <c r="F705" s="979">
        <f>D705*E705</f>
        <v>0</v>
      </c>
    </row>
    <row r="706" spans="1:6" s="943" customFormat="1" ht="14.25" customHeight="1">
      <c r="A706" s="816" t="s">
        <v>2029</v>
      </c>
      <c r="B706" s="817" t="s">
        <v>2892</v>
      </c>
      <c r="C706" s="806" t="s">
        <v>1131</v>
      </c>
      <c r="D706" s="807">
        <v>1</v>
      </c>
      <c r="E706" s="971"/>
      <c r="F706" s="979">
        <f>D706*E706</f>
        <v>0</v>
      </c>
    </row>
    <row r="707" spans="1:6" ht="12.75">
      <c r="A707" s="921"/>
      <c r="B707" s="922"/>
      <c r="C707" s="923"/>
      <c r="D707" s="924"/>
      <c r="E707" s="1006"/>
      <c r="F707" s="1007"/>
    </row>
    <row r="708" spans="1:6" ht="12.75">
      <c r="A708" s="925"/>
      <c r="B708" s="926" t="s">
        <v>2319</v>
      </c>
      <c r="C708" s="927"/>
      <c r="D708" s="928"/>
      <c r="E708" s="1008"/>
      <c r="F708" s="1009">
        <f>SUM(F694:F707)</f>
        <v>0</v>
      </c>
    </row>
    <row r="709" spans="1:6" ht="12.75">
      <c r="A709" s="795"/>
      <c r="B709" s="917"/>
      <c r="C709" s="920"/>
      <c r="D709" s="918"/>
      <c r="E709" s="1002"/>
      <c r="F709" s="1004"/>
    </row>
    <row r="710" spans="1:6" ht="12.75">
      <c r="A710" s="795"/>
      <c r="B710" s="917"/>
      <c r="C710" s="920"/>
      <c r="D710" s="918"/>
      <c r="E710" s="1002"/>
      <c r="F710" s="1004"/>
    </row>
    <row r="711" spans="1:4" ht="12">
      <c r="A711" s="929"/>
      <c r="B711" s="763" t="s">
        <v>2320</v>
      </c>
      <c r="C711" s="797"/>
      <c r="D711" s="929"/>
    </row>
    <row r="712" spans="1:4" ht="12">
      <c r="A712" s="930"/>
      <c r="B712" s="763"/>
      <c r="C712" s="797"/>
      <c r="D712" s="929"/>
    </row>
    <row r="713" spans="1:6" ht="12.75">
      <c r="A713" s="931"/>
      <c r="B713" s="932" t="s">
        <v>1606</v>
      </c>
      <c r="C713" s="933"/>
      <c r="D713" s="934"/>
      <c r="E713" s="1011"/>
      <c r="F713" s="1012"/>
    </row>
    <row r="714" spans="1:6" ht="27" customHeight="1">
      <c r="A714" s="935"/>
      <c r="B714" s="936" t="s">
        <v>2321</v>
      </c>
      <c r="C714" s="797"/>
      <c r="D714" s="360"/>
      <c r="E714" s="1011"/>
      <c r="F714" s="1012"/>
    </row>
    <row r="715" spans="1:6" ht="37.5">
      <c r="A715" s="935"/>
      <c r="B715" s="936" t="s">
        <v>1779</v>
      </c>
      <c r="C715" s="797"/>
      <c r="D715" s="360"/>
      <c r="E715" s="1011"/>
      <c r="F715" s="1012"/>
    </row>
    <row r="716" spans="1:6" ht="15" customHeight="1">
      <c r="A716" s="935"/>
      <c r="B716" s="937" t="s">
        <v>1780</v>
      </c>
      <c r="C716" s="938"/>
      <c r="D716" s="939"/>
      <c r="E716" s="1011"/>
      <c r="F716" s="1012"/>
    </row>
    <row r="717" spans="1:6" ht="12">
      <c r="A717" s="935"/>
      <c r="B717" s="936" t="s">
        <v>1787</v>
      </c>
      <c r="C717" s="933"/>
      <c r="D717" s="934"/>
      <c r="E717" s="1011"/>
      <c r="F717" s="1012"/>
    </row>
    <row r="718" spans="1:6" ht="12">
      <c r="A718" s="935"/>
      <c r="B718" s="936" t="s">
        <v>1788</v>
      </c>
      <c r="C718" s="933"/>
      <c r="D718" s="934"/>
      <c r="E718" s="1011"/>
      <c r="F718" s="1012"/>
    </row>
    <row r="719" spans="1:6" ht="12">
      <c r="A719" s="935"/>
      <c r="B719" s="936" t="s">
        <v>1789</v>
      </c>
      <c r="C719" s="933"/>
      <c r="D719" s="934"/>
      <c r="E719" s="1011"/>
      <c r="F719" s="1012"/>
    </row>
    <row r="720" spans="1:6" ht="12">
      <c r="A720" s="935"/>
      <c r="B720" s="936" t="s">
        <v>1790</v>
      </c>
      <c r="C720" s="933"/>
      <c r="D720" s="934"/>
      <c r="E720" s="1011"/>
      <c r="F720" s="1012"/>
    </row>
    <row r="721" spans="1:6" ht="12">
      <c r="A721" s="935"/>
      <c r="B721" s="936" t="s">
        <v>1791</v>
      </c>
      <c r="C721" s="933"/>
      <c r="D721" s="934"/>
      <c r="E721" s="1011"/>
      <c r="F721" s="1012"/>
    </row>
    <row r="722" spans="1:6" s="967" customFormat="1" ht="12">
      <c r="A722" s="935"/>
      <c r="B722" s="936" t="s">
        <v>1792</v>
      </c>
      <c r="C722" s="933"/>
      <c r="D722" s="934"/>
      <c r="E722" s="1011"/>
      <c r="F722" s="1012"/>
    </row>
    <row r="723" spans="1:6" s="967" customFormat="1" ht="12">
      <c r="A723" s="935"/>
      <c r="B723" s="936" t="s">
        <v>1793</v>
      </c>
      <c r="C723" s="933"/>
      <c r="D723" s="934"/>
      <c r="E723" s="1011"/>
      <c r="F723" s="1012"/>
    </row>
    <row r="724" spans="1:6" ht="14.25" customHeight="1">
      <c r="A724" s="935"/>
      <c r="B724" s="936" t="s">
        <v>1794</v>
      </c>
      <c r="C724" s="933"/>
      <c r="D724" s="934"/>
      <c r="E724" s="1011"/>
      <c r="F724" s="1012"/>
    </row>
    <row r="725" spans="1:6" ht="12">
      <c r="A725" s="935"/>
      <c r="B725" s="936" t="s">
        <v>1795</v>
      </c>
      <c r="C725" s="797"/>
      <c r="D725" s="360"/>
      <c r="E725" s="1011"/>
      <c r="F725" s="1012"/>
    </row>
    <row r="726" spans="1:6" ht="12">
      <c r="A726" s="935"/>
      <c r="B726" s="936" t="s">
        <v>1796</v>
      </c>
      <c r="C726" s="933"/>
      <c r="D726" s="934"/>
      <c r="E726" s="1011"/>
      <c r="F726" s="1012"/>
    </row>
    <row r="727" spans="1:6" ht="24.75">
      <c r="A727" s="935"/>
      <c r="B727" s="936" t="s">
        <v>1797</v>
      </c>
      <c r="C727" s="797"/>
      <c r="D727" s="360"/>
      <c r="E727" s="1011"/>
      <c r="F727" s="1012"/>
    </row>
    <row r="728" spans="1:6" ht="12.75" customHeight="1">
      <c r="A728" s="935"/>
      <c r="B728" s="936" t="s">
        <v>1798</v>
      </c>
      <c r="C728" s="933"/>
      <c r="D728" s="934"/>
      <c r="E728" s="1011"/>
      <c r="F728" s="1012"/>
    </row>
    <row r="729" spans="1:6" ht="24.75">
      <c r="A729" s="935"/>
      <c r="B729" s="936" t="s">
        <v>1799</v>
      </c>
      <c r="C729" s="797"/>
      <c r="D729" s="360"/>
      <c r="E729" s="1011"/>
      <c r="F729" s="1012"/>
    </row>
    <row r="730" spans="1:6" ht="12">
      <c r="A730" s="950"/>
      <c r="B730" s="951"/>
      <c r="C730" s="34"/>
      <c r="D730" s="949"/>
      <c r="E730" s="1011"/>
      <c r="F730" s="1012"/>
    </row>
    <row r="731" spans="1:6" ht="12">
      <c r="A731" s="950"/>
      <c r="B731" s="951"/>
      <c r="C731" s="34"/>
      <c r="D731" s="949"/>
      <c r="E731" s="1011"/>
      <c r="F731" s="1012"/>
    </row>
    <row r="734" spans="1:6" ht="12.75">
      <c r="A734" s="941"/>
      <c r="B734" s="945"/>
      <c r="C734" s="33"/>
      <c r="D734" s="946"/>
      <c r="E734" s="1002"/>
      <c r="F734" s="1004"/>
    </row>
    <row r="735" spans="1:6" ht="12.75">
      <c r="A735" s="941"/>
      <c r="B735" s="945"/>
      <c r="C735" s="33"/>
      <c r="D735" s="946"/>
      <c r="E735" s="1002"/>
      <c r="F735" s="1004"/>
    </row>
    <row r="736" spans="1:6" ht="12.75">
      <c r="A736" s="941"/>
      <c r="B736" s="945"/>
      <c r="C736" s="33"/>
      <c r="D736" s="946"/>
      <c r="E736" s="1002"/>
      <c r="F736" s="1004"/>
    </row>
    <row r="737" spans="1:6" ht="12.75">
      <c r="A737" s="941"/>
      <c r="B737" s="945"/>
      <c r="C737" s="33"/>
      <c r="D737" s="946"/>
      <c r="E737" s="1002"/>
      <c r="F737" s="1004"/>
    </row>
    <row r="738" spans="1:6" ht="12.75">
      <c r="A738" s="941"/>
      <c r="B738" s="945"/>
      <c r="C738" s="33"/>
      <c r="D738" s="946"/>
      <c r="E738" s="1002"/>
      <c r="F738" s="1004"/>
    </row>
    <row r="739" spans="1:6" ht="12.75">
      <c r="A739" s="941"/>
      <c r="B739" s="945"/>
      <c r="C739" s="33"/>
      <c r="D739" s="946"/>
      <c r="E739" s="1002"/>
      <c r="F739" s="1004"/>
    </row>
  </sheetData>
  <sheetProtection password="C71F" sheet="1"/>
  <mergeCells count="5">
    <mergeCell ref="A290:A291"/>
    <mergeCell ref="B1:D1"/>
    <mergeCell ref="B6:D6"/>
    <mergeCell ref="B17:D17"/>
    <mergeCell ref="A264:A267"/>
  </mergeCells>
  <printOptions/>
  <pageMargins left="0.96" right="0.75" top="0.8" bottom="0.78" header="0.39" footer="0.39"/>
  <pageSetup horizontalDpi="600" verticalDpi="600" orientation="portrait" paperSize="9" scale="87" r:id="rId1"/>
  <headerFooter alignWithMargins="0">
    <oddFooter>&amp;Cstran:&amp;P</oddFooter>
  </headerFooter>
  <rowBreaks count="10" manualBreakCount="10">
    <brk id="95" max="6" man="1"/>
    <brk id="181" max="6" man="1"/>
    <brk id="219" max="6" man="1"/>
    <brk id="256" max="6" man="1"/>
    <brk id="273" max="6" man="1"/>
    <brk id="407" max="6" man="1"/>
    <brk id="465" max="6" man="1"/>
    <brk id="511" max="6" man="1"/>
    <brk id="648" max="6" man="1"/>
    <brk id="690" max="6" man="1"/>
  </rowBreaks>
</worksheet>
</file>

<file path=xl/worksheets/sheet5.xml><?xml version="1.0" encoding="utf-8"?>
<worksheet xmlns="http://schemas.openxmlformats.org/spreadsheetml/2006/main" xmlns:r="http://schemas.openxmlformats.org/officeDocument/2006/relationships">
  <dimension ref="A1:I840"/>
  <sheetViews>
    <sheetView view="pageBreakPreview" zoomScaleSheetLayoutView="100" zoomScalePageLayoutView="0" workbookViewId="0" topLeftCell="A34">
      <selection activeCell="E45" sqref="E45"/>
    </sheetView>
  </sheetViews>
  <sheetFormatPr defaultColWidth="9.140625" defaultRowHeight="12.75"/>
  <cols>
    <col min="1" max="1" width="4.421875" style="1020" customWidth="1"/>
    <col min="2" max="2" width="57.7109375" style="1059" customWidth="1"/>
    <col min="3" max="3" width="4.8515625" style="1060" customWidth="1"/>
    <col min="4" max="4" width="6.7109375" style="1060" customWidth="1"/>
    <col min="5" max="5" width="11.8515625" style="1061" customWidth="1"/>
    <col min="6" max="6" width="13.140625" style="1062" bestFit="1" customWidth="1"/>
    <col min="7" max="7" width="1.1484375" style="1015" customWidth="1"/>
    <col min="8" max="10" width="2.7109375" style="1015" customWidth="1"/>
    <col min="11" max="16384" width="9.140625" style="1015" customWidth="1"/>
  </cols>
  <sheetData>
    <row r="1" spans="1:6" ht="22.5">
      <c r="A1" s="1070"/>
      <c r="B1" s="1071" t="s">
        <v>2592</v>
      </c>
      <c r="C1" s="59"/>
      <c r="D1" s="60"/>
      <c r="E1" s="1013"/>
      <c r="F1" s="1014"/>
    </row>
    <row r="2" spans="1:6" ht="12.75">
      <c r="A2" s="1070"/>
      <c r="B2" s="1071" t="s">
        <v>2593</v>
      </c>
      <c r="C2" s="59"/>
      <c r="D2" s="60"/>
      <c r="E2" s="1013"/>
      <c r="F2" s="1014"/>
    </row>
    <row r="3" spans="1:6" ht="12.75">
      <c r="A3" s="1070"/>
      <c r="B3" s="1071" t="s">
        <v>2594</v>
      </c>
      <c r="C3" s="59"/>
      <c r="D3" s="60"/>
      <c r="E3" s="1013"/>
      <c r="F3" s="1014"/>
    </row>
    <row r="4" spans="1:6" ht="12.75">
      <c r="A4" s="1070"/>
      <c r="B4" s="1071" t="s">
        <v>2595</v>
      </c>
      <c r="C4" s="59"/>
      <c r="D4" s="60"/>
      <c r="E4" s="1013"/>
      <c r="F4" s="1014"/>
    </row>
    <row r="5" spans="1:8" ht="12.75">
      <c r="A5" s="1070"/>
      <c r="B5" s="1072"/>
      <c r="C5" s="59"/>
      <c r="D5" s="60"/>
      <c r="E5" s="1013"/>
      <c r="F5" s="1014"/>
      <c r="H5" s="1016"/>
    </row>
    <row r="6" spans="1:8" ht="12.75">
      <c r="A6" s="1070"/>
      <c r="B6" s="1072"/>
      <c r="C6" s="59"/>
      <c r="D6" s="60"/>
      <c r="E6" s="1013"/>
      <c r="F6" s="1014"/>
      <c r="H6" s="1016"/>
    </row>
    <row r="7" spans="1:8" ht="15">
      <c r="A7" s="1070"/>
      <c r="B7" s="1073" t="s">
        <v>2528</v>
      </c>
      <c r="C7" s="59"/>
      <c r="D7" s="60"/>
      <c r="E7" s="1013"/>
      <c r="F7" s="1014"/>
      <c r="H7" s="1016"/>
    </row>
    <row r="8" spans="1:8" ht="12.75">
      <c r="A8" s="1070"/>
      <c r="B8" s="1072"/>
      <c r="C8" s="59"/>
      <c r="D8" s="60"/>
      <c r="E8" s="1013"/>
      <c r="F8" s="1014"/>
      <c r="H8" s="1016"/>
    </row>
    <row r="9" spans="1:9" ht="15">
      <c r="A9" s="1074" t="s">
        <v>1456</v>
      </c>
      <c r="B9" s="1073" t="s">
        <v>2519</v>
      </c>
      <c r="C9" s="1075"/>
      <c r="D9" s="1075"/>
      <c r="E9" s="1017"/>
      <c r="F9" s="1018"/>
      <c r="G9" s="1019"/>
      <c r="H9" s="1019"/>
      <c r="I9" s="1019"/>
    </row>
    <row r="10" spans="1:9" ht="12.75">
      <c r="A10" s="222"/>
      <c r="B10" s="180"/>
      <c r="C10" s="272"/>
      <c r="D10" s="272"/>
      <c r="E10" s="365"/>
      <c r="F10" s="417"/>
      <c r="G10" s="985"/>
      <c r="H10" s="985"/>
      <c r="I10" s="985"/>
    </row>
    <row r="11" spans="1:9" ht="33" customHeight="1">
      <c r="A11" s="1076"/>
      <c r="B11" s="1526" t="s">
        <v>2520</v>
      </c>
      <c r="C11" s="1512"/>
      <c r="D11" s="1512"/>
      <c r="E11" s="1021"/>
      <c r="F11" s="1021"/>
      <c r="G11" s="475"/>
      <c r="H11" s="475"/>
      <c r="I11" s="475"/>
    </row>
    <row r="12" spans="1:9" ht="12.75">
      <c r="A12" s="276"/>
      <c r="B12" s="276"/>
      <c r="C12" s="1077"/>
      <c r="D12" s="1077"/>
      <c r="E12" s="1022"/>
      <c r="F12" s="417"/>
      <c r="G12" s="1022"/>
      <c r="H12" s="1022"/>
      <c r="I12" s="1022"/>
    </row>
    <row r="13" spans="1:9" ht="38.25" customHeight="1">
      <c r="A13" s="1076"/>
      <c r="B13" s="1526" t="s">
        <v>2521</v>
      </c>
      <c r="C13" s="1512"/>
      <c r="D13" s="1512"/>
      <c r="E13" s="1021"/>
      <c r="F13" s="1021"/>
      <c r="G13" s="475"/>
      <c r="H13" s="475"/>
      <c r="I13" s="475"/>
    </row>
    <row r="14" spans="1:9" ht="13.5">
      <c r="A14" s="1076"/>
      <c r="B14" s="180"/>
      <c r="C14" s="1078"/>
      <c r="D14" s="1078"/>
      <c r="E14" s="1023"/>
      <c r="F14" s="417"/>
      <c r="G14" s="378"/>
      <c r="H14" s="378"/>
      <c r="I14" s="378"/>
    </row>
    <row r="15" spans="1:9" ht="54" customHeight="1">
      <c r="A15" s="1076"/>
      <c r="B15" s="1526" t="s">
        <v>2522</v>
      </c>
      <c r="C15" s="1512"/>
      <c r="D15" s="1512"/>
      <c r="E15" s="1021"/>
      <c r="F15" s="1021"/>
      <c r="G15" s="475"/>
      <c r="H15" s="475"/>
      <c r="I15" s="475"/>
    </row>
    <row r="16" spans="1:9" ht="13.5">
      <c r="A16" s="1076"/>
      <c r="B16" s="276"/>
      <c r="C16" s="1077"/>
      <c r="D16" s="1077"/>
      <c r="E16" s="1022"/>
      <c r="F16" s="417"/>
      <c r="G16" s="475"/>
      <c r="H16" s="475"/>
      <c r="I16" s="475"/>
    </row>
    <row r="17" spans="1:9" ht="40.5" customHeight="1">
      <c r="A17" s="1076"/>
      <c r="B17" s="1526" t="s">
        <v>2523</v>
      </c>
      <c r="C17" s="1512"/>
      <c r="D17" s="1512"/>
      <c r="E17" s="1021"/>
      <c r="F17" s="1021"/>
      <c r="G17" s="475"/>
      <c r="H17" s="475"/>
      <c r="I17" s="475"/>
    </row>
    <row r="18" spans="1:9" ht="13.5">
      <c r="A18" s="1076"/>
      <c r="B18" s="276"/>
      <c r="C18" s="1077"/>
      <c r="D18" s="1077"/>
      <c r="E18" s="1022"/>
      <c r="F18" s="417"/>
      <c r="G18" s="475"/>
      <c r="H18" s="475"/>
      <c r="I18" s="475"/>
    </row>
    <row r="19" spans="1:9" ht="42" customHeight="1">
      <c r="A19" s="1076"/>
      <c r="B19" s="1526" t="s">
        <v>2524</v>
      </c>
      <c r="C19" s="1512"/>
      <c r="D19" s="1512"/>
      <c r="E19" s="1021"/>
      <c r="F19" s="1021"/>
      <c r="G19" s="475"/>
      <c r="H19" s="475"/>
      <c r="I19" s="475"/>
    </row>
    <row r="20" spans="1:9" ht="13.5">
      <c r="A20" s="1076"/>
      <c r="B20" s="276"/>
      <c r="C20" s="1077"/>
      <c r="D20" s="1077"/>
      <c r="E20" s="1022"/>
      <c r="F20" s="417"/>
      <c r="G20" s="475"/>
      <c r="H20" s="475"/>
      <c r="I20" s="475"/>
    </row>
    <row r="21" spans="1:9" ht="30" customHeight="1">
      <c r="A21" s="1076"/>
      <c r="B21" s="1526" t="s">
        <v>2525</v>
      </c>
      <c r="C21" s="1512"/>
      <c r="D21" s="1512"/>
      <c r="E21" s="1021"/>
      <c r="F21" s="1021"/>
      <c r="G21" s="475"/>
      <c r="H21" s="475"/>
      <c r="I21" s="475"/>
    </row>
    <row r="22" spans="1:9" ht="13.5">
      <c r="A22" s="1076"/>
      <c r="B22" s="180"/>
      <c r="C22" s="1078"/>
      <c r="D22" s="1078"/>
      <c r="E22" s="1023"/>
      <c r="F22" s="417"/>
      <c r="G22" s="378"/>
      <c r="H22" s="378"/>
      <c r="I22" s="378"/>
    </row>
    <row r="23" spans="1:9" ht="42" customHeight="1">
      <c r="A23" s="1076"/>
      <c r="B23" s="1526" t="s">
        <v>2526</v>
      </c>
      <c r="C23" s="1512"/>
      <c r="D23" s="1512"/>
      <c r="E23" s="1021"/>
      <c r="F23" s="1021"/>
      <c r="G23" s="475"/>
      <c r="H23" s="475"/>
      <c r="I23" s="475"/>
    </row>
    <row r="24" spans="1:9" ht="13.5">
      <c r="A24" s="1076"/>
      <c r="B24" s="180"/>
      <c r="C24" s="1078"/>
      <c r="D24" s="1078"/>
      <c r="E24" s="1023"/>
      <c r="F24" s="417"/>
      <c r="G24" s="378"/>
      <c r="H24" s="378"/>
      <c r="I24" s="378"/>
    </row>
    <row r="25" spans="1:9" ht="39" customHeight="1">
      <c r="A25" s="1076"/>
      <c r="B25" s="1526" t="s">
        <v>2527</v>
      </c>
      <c r="C25" s="1512"/>
      <c r="D25" s="1512"/>
      <c r="E25" s="1021"/>
      <c r="F25" s="1021"/>
      <c r="G25" s="475"/>
      <c r="H25" s="475"/>
      <c r="I25" s="475"/>
    </row>
    <row r="26" spans="1:8" ht="12.75">
      <c r="A26" s="1070"/>
      <c r="B26" s="1072"/>
      <c r="C26" s="59"/>
      <c r="D26" s="60"/>
      <c r="E26" s="1013"/>
      <c r="F26" s="1014"/>
      <c r="H26" s="1016"/>
    </row>
    <row r="27" spans="1:8" ht="12.75">
      <c r="A27" s="1070"/>
      <c r="B27" s="1072"/>
      <c r="C27" s="59"/>
      <c r="D27" s="60"/>
      <c r="E27" s="1013"/>
      <c r="F27" s="1014"/>
      <c r="H27" s="1016"/>
    </row>
    <row r="28" spans="1:8" ht="12.75">
      <c r="A28" s="1079"/>
      <c r="B28" s="1071" t="s">
        <v>530</v>
      </c>
      <c r="C28" s="59"/>
      <c r="D28" s="60"/>
      <c r="E28" s="1013"/>
      <c r="F28" s="1014"/>
      <c r="H28" s="1016"/>
    </row>
    <row r="29" spans="1:8" ht="12.75">
      <c r="A29" s="1079"/>
      <c r="B29" s="1071"/>
      <c r="C29" s="59"/>
      <c r="D29" s="60"/>
      <c r="E29" s="1013"/>
      <c r="F29" s="1014"/>
      <c r="H29" s="1016"/>
    </row>
    <row r="30" spans="1:6" ht="12.75">
      <c r="A30" s="1079"/>
      <c r="B30" s="1071" t="s">
        <v>2596</v>
      </c>
      <c r="C30" s="59"/>
      <c r="D30" s="60"/>
      <c r="E30" s="1013"/>
      <c r="F30" s="1014">
        <f>SUM(F49)</f>
        <v>0</v>
      </c>
    </row>
    <row r="31" spans="1:6" ht="12.75">
      <c r="A31" s="1079"/>
      <c r="B31" s="1071" t="s">
        <v>2597</v>
      </c>
      <c r="C31" s="59"/>
      <c r="D31" s="60"/>
      <c r="E31" s="1013"/>
      <c r="F31" s="1014">
        <f>SUM(F253)</f>
        <v>0</v>
      </c>
    </row>
    <row r="32" spans="1:6" ht="12.75">
      <c r="A32" s="1079"/>
      <c r="B32" s="1071" t="s">
        <v>2598</v>
      </c>
      <c r="C32" s="59"/>
      <c r="D32" s="60"/>
      <c r="E32" s="1013"/>
      <c r="F32" s="1014">
        <f>SUM(F444)</f>
        <v>0</v>
      </c>
    </row>
    <row r="33" spans="1:6" ht="12.75">
      <c r="A33" s="1079"/>
      <c r="B33" s="1071" t="s">
        <v>2599</v>
      </c>
      <c r="C33" s="59" t="s">
        <v>2600</v>
      </c>
      <c r="D33" s="60">
        <v>24</v>
      </c>
      <c r="E33" s="1024"/>
      <c r="F33" s="1014">
        <f>(D33*E33)</f>
        <v>0</v>
      </c>
    </row>
    <row r="34" spans="1:6" ht="12.75">
      <c r="A34" s="1079"/>
      <c r="B34" s="1071" t="s">
        <v>2893</v>
      </c>
      <c r="C34" s="59" t="s">
        <v>2600</v>
      </c>
      <c r="D34" s="60">
        <v>32</v>
      </c>
      <c r="E34" s="1024"/>
      <c r="F34" s="1014">
        <f>(D34*E34)</f>
        <v>0</v>
      </c>
    </row>
    <row r="35" spans="1:6" ht="12.75">
      <c r="A35" s="1079"/>
      <c r="B35" s="1071" t="s">
        <v>461</v>
      </c>
      <c r="C35" s="59" t="s">
        <v>2600</v>
      </c>
      <c r="D35" s="60"/>
      <c r="E35" s="1024"/>
      <c r="F35" s="1014" t="s">
        <v>2890</v>
      </c>
    </row>
    <row r="36" spans="1:6" s="1025" customFormat="1" ht="12.75">
      <c r="A36" s="1079"/>
      <c r="B36" s="1071"/>
      <c r="C36" s="59"/>
      <c r="D36" s="60"/>
      <c r="E36" s="1013"/>
      <c r="F36" s="1014"/>
    </row>
    <row r="37" spans="1:6" s="1025" customFormat="1" ht="12.75">
      <c r="A37" s="1079"/>
      <c r="B37" s="1080" t="s">
        <v>2601</v>
      </c>
      <c r="C37" s="72"/>
      <c r="D37" s="73"/>
      <c r="E37" s="1026"/>
      <c r="F37" s="1027">
        <f>SUM(F30:F35)</f>
        <v>0</v>
      </c>
    </row>
    <row r="38" spans="1:6" s="1025" customFormat="1" ht="12.75">
      <c r="A38" s="1079"/>
      <c r="B38" s="1081"/>
      <c r="C38" s="59"/>
      <c r="D38" s="60"/>
      <c r="E38" s="1028"/>
      <c r="F38" s="1029"/>
    </row>
    <row r="39" spans="1:6" ht="12.75">
      <c r="A39" s="1079"/>
      <c r="B39" s="1081"/>
      <c r="C39" s="59"/>
      <c r="D39" s="60"/>
      <c r="E39" s="1028"/>
      <c r="F39" s="1029"/>
    </row>
    <row r="40" spans="1:6" ht="12.75">
      <c r="A40" s="1070"/>
      <c r="B40" s="1072" t="s">
        <v>2602</v>
      </c>
      <c r="C40" s="59"/>
      <c r="D40" s="60"/>
      <c r="E40" s="1013"/>
      <c r="F40" s="1014"/>
    </row>
    <row r="41" spans="1:6" ht="12.75">
      <c r="A41" s="1070"/>
      <c r="B41" s="1072" t="s">
        <v>2603</v>
      </c>
      <c r="C41" s="59"/>
      <c r="D41" s="60"/>
      <c r="E41" s="1013"/>
      <c r="F41" s="1014"/>
    </row>
    <row r="42" spans="1:6" ht="12.75">
      <c r="A42" s="1070"/>
      <c r="B42" s="1072"/>
      <c r="C42" s="59"/>
      <c r="D42" s="60"/>
      <c r="E42" s="1013"/>
      <c r="F42" s="1014"/>
    </row>
    <row r="43" spans="1:6" ht="12.75">
      <c r="A43" s="1082"/>
      <c r="B43" s="1083" t="s">
        <v>2596</v>
      </c>
      <c r="C43" s="59"/>
      <c r="D43" s="1084"/>
      <c r="E43" s="1024"/>
      <c r="F43" s="1014"/>
    </row>
    <row r="44" spans="1:6" ht="12.75">
      <c r="A44" s="1082"/>
      <c r="B44" s="1083"/>
      <c r="C44" s="59"/>
      <c r="D44" s="1084"/>
      <c r="E44" s="1024"/>
      <c r="F44" s="1014"/>
    </row>
    <row r="45" spans="1:6" ht="34.5">
      <c r="A45" s="56">
        <v>1</v>
      </c>
      <c r="B45" s="1085" t="s">
        <v>2604</v>
      </c>
      <c r="C45" s="59" t="s">
        <v>1131</v>
      </c>
      <c r="D45" s="58">
        <v>1</v>
      </c>
      <c r="E45" s="1024"/>
      <c r="F45" s="1014">
        <f>(D45*E45)</f>
        <v>0</v>
      </c>
    </row>
    <row r="46" spans="1:6" ht="12.75">
      <c r="A46" s="1079"/>
      <c r="B46" s="1083"/>
      <c r="C46" s="59"/>
      <c r="D46" s="1086"/>
      <c r="E46" s="1024"/>
      <c r="F46" s="1014"/>
    </row>
    <row r="47" spans="1:6" ht="34.5">
      <c r="A47" s="70">
        <v>2</v>
      </c>
      <c r="B47" s="1087" t="s">
        <v>2605</v>
      </c>
      <c r="C47" s="72" t="s">
        <v>1131</v>
      </c>
      <c r="D47" s="73">
        <v>1</v>
      </c>
      <c r="E47" s="1030"/>
      <c r="F47" s="1031">
        <f>(D47*E47)</f>
        <v>0</v>
      </c>
    </row>
    <row r="48" spans="1:6" ht="12.75">
      <c r="A48" s="1079"/>
      <c r="B48" s="1083"/>
      <c r="C48" s="59"/>
      <c r="D48" s="1086"/>
      <c r="E48" s="1024"/>
      <c r="F48" s="1014"/>
    </row>
    <row r="49" spans="1:6" ht="12.75">
      <c r="A49" s="1070"/>
      <c r="B49" s="1071" t="s">
        <v>2606</v>
      </c>
      <c r="C49" s="59"/>
      <c r="D49" s="60"/>
      <c r="E49" s="1024"/>
      <c r="F49" s="1029">
        <f>SUM(F45:F47)</f>
        <v>0</v>
      </c>
    </row>
    <row r="50" spans="1:6" ht="12.75">
      <c r="A50" s="1079"/>
      <c r="B50" s="1083"/>
      <c r="C50" s="59"/>
      <c r="D50" s="1086"/>
      <c r="E50" s="1024"/>
      <c r="F50" s="1014"/>
    </row>
    <row r="51" spans="1:6" ht="12.75">
      <c r="A51" s="1070"/>
      <c r="B51" s="1071" t="s">
        <v>2597</v>
      </c>
      <c r="C51" s="59"/>
      <c r="D51" s="60"/>
      <c r="E51" s="1024"/>
      <c r="F51" s="1029" t="s">
        <v>1456</v>
      </c>
    </row>
    <row r="52" spans="1:6" ht="12.75">
      <c r="A52" s="1070"/>
      <c r="B52" s="1071"/>
      <c r="C52" s="59"/>
      <c r="D52" s="60"/>
      <c r="E52" s="1024"/>
      <c r="F52" s="1014"/>
    </row>
    <row r="53" spans="1:6" ht="12.75">
      <c r="A53" s="1070">
        <v>1</v>
      </c>
      <c r="B53" s="1072" t="s">
        <v>2607</v>
      </c>
      <c r="C53" s="61"/>
      <c r="D53" s="60"/>
      <c r="E53" s="1013"/>
      <c r="F53" s="1014"/>
    </row>
    <row r="54" spans="1:6" ht="12.75">
      <c r="A54" s="1070"/>
      <c r="B54" s="1072" t="s">
        <v>2608</v>
      </c>
      <c r="C54" s="61"/>
      <c r="D54" s="60"/>
      <c r="E54" s="1013"/>
      <c r="F54" s="1014"/>
    </row>
    <row r="55" spans="1:6" ht="12.75">
      <c r="A55" s="1070"/>
      <c r="B55" s="1072" t="s">
        <v>2609</v>
      </c>
      <c r="C55" s="61"/>
      <c r="D55" s="60"/>
      <c r="E55" s="1024" t="s">
        <v>1456</v>
      </c>
      <c r="F55" s="1014" t="s">
        <v>1456</v>
      </c>
    </row>
    <row r="56" spans="1:6" ht="12.75">
      <c r="A56" s="1070"/>
      <c r="B56" s="1072" t="s">
        <v>2610</v>
      </c>
      <c r="C56" s="59" t="s">
        <v>270</v>
      </c>
      <c r="D56" s="60">
        <v>70</v>
      </c>
      <c r="E56" s="1024"/>
      <c r="F56" s="1014">
        <f>(D56*E56)</f>
        <v>0</v>
      </c>
    </row>
    <row r="57" spans="1:6" ht="12.75">
      <c r="A57" s="1070"/>
      <c r="B57" s="1072"/>
      <c r="C57" s="59"/>
      <c r="D57" s="60"/>
      <c r="E57" s="1013"/>
      <c r="F57" s="1014"/>
    </row>
    <row r="58" spans="1:6" ht="12.75">
      <c r="A58" s="1088" t="s">
        <v>1409</v>
      </c>
      <c r="B58" s="1089" t="s">
        <v>2611</v>
      </c>
      <c r="C58" s="1090" t="s">
        <v>1131</v>
      </c>
      <c r="D58" s="1091">
        <v>1</v>
      </c>
      <c r="E58" s="1024"/>
      <c r="F58" s="1014">
        <f>(D58*E58)</f>
        <v>0</v>
      </c>
    </row>
    <row r="59" spans="1:6" ht="12.75">
      <c r="A59" s="1070"/>
      <c r="B59" s="1072" t="s">
        <v>1456</v>
      </c>
      <c r="C59" s="61"/>
      <c r="D59" s="60"/>
      <c r="E59" s="1013"/>
      <c r="F59" s="1014"/>
    </row>
    <row r="60" spans="1:6" ht="12.75">
      <c r="A60" s="1092" t="s">
        <v>685</v>
      </c>
      <c r="B60" s="1072" t="s">
        <v>2612</v>
      </c>
      <c r="C60" s="1093" t="s">
        <v>614</v>
      </c>
      <c r="D60" s="1094">
        <v>3</v>
      </c>
      <c r="E60" s="1013"/>
      <c r="F60" s="1014"/>
    </row>
    <row r="61" spans="1:6" ht="12.75">
      <c r="A61" s="1092" t="s">
        <v>685</v>
      </c>
      <c r="B61" s="1072" t="s">
        <v>2613</v>
      </c>
      <c r="C61" s="1093" t="s">
        <v>614</v>
      </c>
      <c r="D61" s="1094">
        <v>6</v>
      </c>
      <c r="E61" s="1013"/>
      <c r="F61" s="1014"/>
    </row>
    <row r="62" spans="1:6" ht="12.75">
      <c r="A62" s="1092" t="s">
        <v>685</v>
      </c>
      <c r="B62" s="1072" t="s">
        <v>2614</v>
      </c>
      <c r="C62" s="1093" t="s">
        <v>614</v>
      </c>
      <c r="D62" s="1094">
        <v>3</v>
      </c>
      <c r="E62" s="1013"/>
      <c r="F62" s="1014"/>
    </row>
    <row r="63" spans="1:6" ht="12.75">
      <c r="A63" s="1070"/>
      <c r="B63" s="1072" t="s">
        <v>2615</v>
      </c>
      <c r="C63" s="61"/>
      <c r="D63" s="60"/>
      <c r="E63" s="1013"/>
      <c r="F63" s="1014"/>
    </row>
    <row r="64" spans="1:6" ht="12.75">
      <c r="A64" s="1070"/>
      <c r="B64" s="1072"/>
      <c r="C64" s="61"/>
      <c r="D64" s="60"/>
      <c r="E64" s="1013"/>
      <c r="F64" s="1014"/>
    </row>
    <row r="65" spans="1:6" ht="34.5">
      <c r="A65" s="1088" t="s">
        <v>1410</v>
      </c>
      <c r="B65" s="1089" t="s">
        <v>2616</v>
      </c>
      <c r="C65" s="1093"/>
      <c r="D65" s="1095"/>
      <c r="E65" s="1013"/>
      <c r="F65" s="1014"/>
    </row>
    <row r="66" spans="1:6" ht="22.5">
      <c r="A66" s="1092"/>
      <c r="B66" s="1089" t="s">
        <v>2617</v>
      </c>
      <c r="C66" s="1096" t="s">
        <v>1131</v>
      </c>
      <c r="D66" s="1097">
        <v>1</v>
      </c>
      <c r="E66" s="1024"/>
      <c r="F66" s="1014">
        <f>(D66*E66)</f>
        <v>0</v>
      </c>
    </row>
    <row r="67" spans="1:6" ht="12.75">
      <c r="A67" s="1070"/>
      <c r="B67" s="1072"/>
      <c r="C67" s="59"/>
      <c r="D67" s="1098"/>
      <c r="E67" s="1013"/>
      <c r="F67" s="1014"/>
    </row>
    <row r="68" spans="1:6" ht="12.75">
      <c r="A68" s="1092" t="s">
        <v>685</v>
      </c>
      <c r="B68" s="1089" t="s">
        <v>2618</v>
      </c>
      <c r="C68" s="1093" t="s">
        <v>614</v>
      </c>
      <c r="D68" s="1094">
        <v>1</v>
      </c>
      <c r="E68" s="1013"/>
      <c r="F68" s="1014"/>
    </row>
    <row r="69" spans="1:6" ht="12.75">
      <c r="A69" s="1092" t="s">
        <v>685</v>
      </c>
      <c r="B69" s="1089" t="s">
        <v>2619</v>
      </c>
      <c r="C69" s="1093" t="s">
        <v>614</v>
      </c>
      <c r="D69" s="1094">
        <v>2</v>
      </c>
      <c r="E69" s="1013"/>
      <c r="F69" s="1014"/>
    </row>
    <row r="70" spans="1:6" ht="12.75">
      <c r="A70" s="1092" t="s">
        <v>685</v>
      </c>
      <c r="B70" s="1089" t="s">
        <v>2620</v>
      </c>
      <c r="C70" s="1093" t="s">
        <v>614</v>
      </c>
      <c r="D70" s="1094">
        <v>2</v>
      </c>
      <c r="E70" s="1013"/>
      <c r="F70" s="1014"/>
    </row>
    <row r="71" spans="1:6" ht="12.75">
      <c r="A71" s="1092" t="s">
        <v>685</v>
      </c>
      <c r="B71" s="1089" t="s">
        <v>2621</v>
      </c>
      <c r="C71" s="1093" t="s">
        <v>614</v>
      </c>
      <c r="D71" s="1094">
        <v>20</v>
      </c>
      <c r="E71" s="1013"/>
      <c r="F71" s="1014"/>
    </row>
    <row r="72" spans="1:6" ht="12.75">
      <c r="A72" s="1092" t="s">
        <v>685</v>
      </c>
      <c r="B72" s="1089" t="s">
        <v>2622</v>
      </c>
      <c r="C72" s="1093" t="s">
        <v>614</v>
      </c>
      <c r="D72" s="1094">
        <v>18</v>
      </c>
      <c r="E72" s="1013"/>
      <c r="F72" s="1014"/>
    </row>
    <row r="73" spans="1:6" ht="12.75">
      <c r="A73" s="1092" t="s">
        <v>685</v>
      </c>
      <c r="B73" s="1089" t="s">
        <v>2623</v>
      </c>
      <c r="C73" s="1093" t="s">
        <v>614</v>
      </c>
      <c r="D73" s="1094">
        <v>4</v>
      </c>
      <c r="E73" s="1013"/>
      <c r="F73" s="1014"/>
    </row>
    <row r="74" spans="1:6" ht="12.75">
      <c r="A74" s="1092" t="s">
        <v>685</v>
      </c>
      <c r="B74" s="1089" t="s">
        <v>2624</v>
      </c>
      <c r="C74" s="1093" t="s">
        <v>614</v>
      </c>
      <c r="D74" s="1094">
        <v>1</v>
      </c>
      <c r="E74" s="1013"/>
      <c r="F74" s="1014"/>
    </row>
    <row r="75" spans="1:6" ht="12.75">
      <c r="A75" s="1092" t="s">
        <v>685</v>
      </c>
      <c r="B75" s="1089" t="s">
        <v>2625</v>
      </c>
      <c r="C75" s="1093" t="s">
        <v>614</v>
      </c>
      <c r="D75" s="1094">
        <v>1</v>
      </c>
      <c r="E75" s="1013"/>
      <c r="F75" s="1014"/>
    </row>
    <row r="76" spans="1:6" ht="12.75">
      <c r="A76" s="1092" t="s">
        <v>685</v>
      </c>
      <c r="B76" s="1089" t="s">
        <v>2626</v>
      </c>
      <c r="C76" s="1093" t="s">
        <v>614</v>
      </c>
      <c r="D76" s="1094">
        <v>5</v>
      </c>
      <c r="E76" s="1013"/>
      <c r="F76" s="1014"/>
    </row>
    <row r="77" spans="1:6" ht="12.75">
      <c r="A77" s="1092" t="s">
        <v>685</v>
      </c>
      <c r="B77" s="1089" t="s">
        <v>2627</v>
      </c>
      <c r="C77" s="1093" t="s">
        <v>614</v>
      </c>
      <c r="D77" s="1094">
        <v>5</v>
      </c>
      <c r="E77" s="1013"/>
      <c r="F77" s="1014"/>
    </row>
    <row r="78" spans="1:6" ht="12.75">
      <c r="A78" s="1092" t="s">
        <v>685</v>
      </c>
      <c r="B78" s="1089" t="s">
        <v>2628</v>
      </c>
      <c r="C78" s="1093" t="s">
        <v>614</v>
      </c>
      <c r="D78" s="1094">
        <v>1</v>
      </c>
      <c r="E78" s="1013"/>
      <c r="F78" s="1014"/>
    </row>
    <row r="79" spans="1:6" ht="12.75">
      <c r="A79" s="1092" t="s">
        <v>685</v>
      </c>
      <c r="B79" s="1089" t="s">
        <v>2629</v>
      </c>
      <c r="C79" s="1093" t="s">
        <v>614</v>
      </c>
      <c r="D79" s="1094">
        <v>4</v>
      </c>
      <c r="E79" s="1013"/>
      <c r="F79" s="1014"/>
    </row>
    <row r="80" spans="1:6" ht="12.75">
      <c r="A80" s="1092" t="s">
        <v>685</v>
      </c>
      <c r="B80" s="1089" t="s">
        <v>2630</v>
      </c>
      <c r="C80" s="1093" t="s">
        <v>614</v>
      </c>
      <c r="D80" s="1094">
        <v>4</v>
      </c>
      <c r="E80" s="1013"/>
      <c r="F80" s="1014"/>
    </row>
    <row r="81" spans="1:6" ht="12.75">
      <c r="A81" s="1092" t="s">
        <v>685</v>
      </c>
      <c r="B81" s="1089" t="s">
        <v>2631</v>
      </c>
      <c r="C81" s="1093" t="s">
        <v>614</v>
      </c>
      <c r="D81" s="1094">
        <v>4</v>
      </c>
      <c r="E81" s="1013"/>
      <c r="F81" s="1014"/>
    </row>
    <row r="82" spans="1:6" ht="12.75">
      <c r="A82" s="1092" t="s">
        <v>685</v>
      </c>
      <c r="B82" s="1089" t="s">
        <v>2632</v>
      </c>
      <c r="C82" s="1093" t="s">
        <v>614</v>
      </c>
      <c r="D82" s="1094">
        <v>1</v>
      </c>
      <c r="E82" s="1013"/>
      <c r="F82" s="1014"/>
    </row>
    <row r="83" spans="1:6" ht="22.5">
      <c r="A83" s="1092"/>
      <c r="B83" s="1089" t="s">
        <v>2633</v>
      </c>
      <c r="C83" s="1093"/>
      <c r="D83" s="1095"/>
      <c r="E83" s="1013"/>
      <c r="F83" s="1014"/>
    </row>
    <row r="84" spans="1:6" ht="12.75">
      <c r="A84" s="1070"/>
      <c r="B84" s="1072"/>
      <c r="C84" s="59"/>
      <c r="D84" s="1098"/>
      <c r="E84" s="1013"/>
      <c r="F84" s="1014"/>
    </row>
    <row r="85" spans="1:6" ht="34.5">
      <c r="A85" s="1088" t="s">
        <v>1411</v>
      </c>
      <c r="B85" s="1089" t="s">
        <v>2634</v>
      </c>
      <c r="C85" s="1093"/>
      <c r="D85" s="1095"/>
      <c r="E85" s="1013"/>
      <c r="F85" s="1014"/>
    </row>
    <row r="86" spans="1:6" ht="22.5">
      <c r="A86" s="1092"/>
      <c r="B86" s="1089" t="s">
        <v>2635</v>
      </c>
      <c r="C86" s="1096" t="s">
        <v>1131</v>
      </c>
      <c r="D86" s="1097">
        <v>1</v>
      </c>
      <c r="E86" s="1024"/>
      <c r="F86" s="1014">
        <f>(D86*E86)</f>
        <v>0</v>
      </c>
    </row>
    <row r="87" spans="1:6" ht="12.75">
      <c r="A87" s="1092"/>
      <c r="B87" s="1089"/>
      <c r="C87" s="1093"/>
      <c r="D87" s="1095"/>
      <c r="E87" s="1024"/>
      <c r="F87" s="1014"/>
    </row>
    <row r="88" spans="1:6" ht="12.75">
      <c r="A88" s="1092" t="s">
        <v>685</v>
      </c>
      <c r="B88" s="1089" t="s">
        <v>2618</v>
      </c>
      <c r="C88" s="1093" t="s">
        <v>614</v>
      </c>
      <c r="D88" s="1094">
        <v>1</v>
      </c>
      <c r="E88" s="1013"/>
      <c r="F88" s="1014"/>
    </row>
    <row r="89" spans="1:6" ht="12.75">
      <c r="A89" s="1092" t="s">
        <v>685</v>
      </c>
      <c r="B89" s="1089" t="s">
        <v>2619</v>
      </c>
      <c r="C89" s="1093" t="s">
        <v>614</v>
      </c>
      <c r="D89" s="1094">
        <v>1</v>
      </c>
      <c r="E89" s="1013"/>
      <c r="F89" s="1014"/>
    </row>
    <row r="90" spans="1:6" ht="12.75">
      <c r="A90" s="1092" t="s">
        <v>685</v>
      </c>
      <c r="B90" s="1089" t="s">
        <v>2620</v>
      </c>
      <c r="C90" s="1093" t="s">
        <v>614</v>
      </c>
      <c r="D90" s="1094">
        <v>2</v>
      </c>
      <c r="E90" s="1013"/>
      <c r="F90" s="1014"/>
    </row>
    <row r="91" spans="1:6" ht="12.75">
      <c r="A91" s="1092" t="s">
        <v>685</v>
      </c>
      <c r="B91" s="1089" t="s">
        <v>2621</v>
      </c>
      <c r="C91" s="1093" t="s">
        <v>614</v>
      </c>
      <c r="D91" s="1094">
        <v>16</v>
      </c>
      <c r="E91" s="1013"/>
      <c r="F91" s="1014"/>
    </row>
    <row r="92" spans="1:6" ht="12.75">
      <c r="A92" s="1092" t="s">
        <v>685</v>
      </c>
      <c r="B92" s="1089" t="s">
        <v>2622</v>
      </c>
      <c r="C92" s="1093" t="s">
        <v>614</v>
      </c>
      <c r="D92" s="1094">
        <v>15</v>
      </c>
      <c r="E92" s="1013"/>
      <c r="F92" s="1014"/>
    </row>
    <row r="93" spans="1:6" ht="12.75">
      <c r="A93" s="1092" t="s">
        <v>685</v>
      </c>
      <c r="B93" s="1089" t="s">
        <v>2623</v>
      </c>
      <c r="C93" s="1093" t="s">
        <v>614</v>
      </c>
      <c r="D93" s="1094">
        <v>1</v>
      </c>
      <c r="E93" s="1013"/>
      <c r="F93" s="1014"/>
    </row>
    <row r="94" spans="1:6" ht="12.75">
      <c r="A94" s="1092" t="s">
        <v>685</v>
      </c>
      <c r="B94" s="1089" t="s">
        <v>2627</v>
      </c>
      <c r="C94" s="1093" t="s">
        <v>614</v>
      </c>
      <c r="D94" s="1094">
        <v>5</v>
      </c>
      <c r="E94" s="1013"/>
      <c r="F94" s="1014"/>
    </row>
    <row r="95" spans="1:6" ht="12.75">
      <c r="A95" s="1092" t="s">
        <v>685</v>
      </c>
      <c r="B95" s="1089" t="s">
        <v>2626</v>
      </c>
      <c r="C95" s="1093" t="s">
        <v>614</v>
      </c>
      <c r="D95" s="1094">
        <v>2</v>
      </c>
      <c r="E95" s="1013"/>
      <c r="F95" s="1014"/>
    </row>
    <row r="96" spans="1:6" ht="12.75">
      <c r="A96" s="1092" t="s">
        <v>685</v>
      </c>
      <c r="B96" s="1089" t="s">
        <v>2636</v>
      </c>
      <c r="C96" s="1093" t="s">
        <v>614</v>
      </c>
      <c r="D96" s="1094">
        <v>1</v>
      </c>
      <c r="E96" s="1013"/>
      <c r="F96" s="1014"/>
    </row>
    <row r="97" spans="1:6" ht="12.75">
      <c r="A97" s="1092" t="s">
        <v>685</v>
      </c>
      <c r="B97" s="1089" t="s">
        <v>2629</v>
      </c>
      <c r="C97" s="1093" t="s">
        <v>614</v>
      </c>
      <c r="D97" s="1094">
        <v>1</v>
      </c>
      <c r="E97" s="1013"/>
      <c r="F97" s="1014"/>
    </row>
    <row r="98" spans="1:6" ht="12.75">
      <c r="A98" s="1092" t="s">
        <v>685</v>
      </c>
      <c r="B98" s="1089" t="s">
        <v>2631</v>
      </c>
      <c r="C98" s="1093" t="s">
        <v>614</v>
      </c>
      <c r="D98" s="1094">
        <v>3</v>
      </c>
      <c r="E98" s="1013"/>
      <c r="F98" s="1014"/>
    </row>
    <row r="99" spans="1:6" ht="12.75">
      <c r="A99" s="1092" t="s">
        <v>685</v>
      </c>
      <c r="B99" s="1089" t="s">
        <v>2630</v>
      </c>
      <c r="C99" s="1093" t="s">
        <v>614</v>
      </c>
      <c r="D99" s="1094">
        <v>4</v>
      </c>
      <c r="E99" s="1013"/>
      <c r="F99" s="1014"/>
    </row>
    <row r="100" spans="1:6" ht="22.5">
      <c r="A100" s="1092"/>
      <c r="B100" s="1089" t="s">
        <v>2633</v>
      </c>
      <c r="C100" s="1093"/>
      <c r="D100" s="1095"/>
      <c r="E100" s="1013"/>
      <c r="F100" s="1014"/>
    </row>
    <row r="101" spans="1:6" ht="12.75">
      <c r="A101" s="1092"/>
      <c r="B101" s="1089"/>
      <c r="C101" s="1093"/>
      <c r="D101" s="1095"/>
      <c r="E101" s="1013"/>
      <c r="F101" s="1014"/>
    </row>
    <row r="102" spans="1:6" ht="34.5">
      <c r="A102" s="1088" t="s">
        <v>1412</v>
      </c>
      <c r="B102" s="1089" t="s">
        <v>2637</v>
      </c>
      <c r="C102" s="1093"/>
      <c r="D102" s="1095"/>
      <c r="E102" s="1013"/>
      <c r="F102" s="1014"/>
    </row>
    <row r="103" spans="1:6" ht="22.5">
      <c r="A103" s="1092"/>
      <c r="B103" s="1089" t="s">
        <v>2635</v>
      </c>
      <c r="C103" s="1096" t="s">
        <v>1131</v>
      </c>
      <c r="D103" s="1097">
        <v>1</v>
      </c>
      <c r="E103" s="1024"/>
      <c r="F103" s="1014">
        <f>(D103*E103)</f>
        <v>0</v>
      </c>
    </row>
    <row r="104" spans="1:6" ht="12.75">
      <c r="A104" s="1092"/>
      <c r="B104" s="1089"/>
      <c r="C104" s="1093"/>
      <c r="D104" s="1095"/>
      <c r="E104" s="1024"/>
      <c r="F104" s="1014"/>
    </row>
    <row r="105" spans="1:6" ht="12.75">
      <c r="A105" s="1092" t="s">
        <v>685</v>
      </c>
      <c r="B105" s="1089" t="s">
        <v>2618</v>
      </c>
      <c r="C105" s="1093" t="s">
        <v>614</v>
      </c>
      <c r="D105" s="1094">
        <v>1</v>
      </c>
      <c r="E105" s="1013"/>
      <c r="F105" s="1014"/>
    </row>
    <row r="106" spans="1:6" ht="12.75">
      <c r="A106" s="1092" t="s">
        <v>685</v>
      </c>
      <c r="B106" s="1089" t="s">
        <v>2619</v>
      </c>
      <c r="C106" s="1093" t="s">
        <v>614</v>
      </c>
      <c r="D106" s="1094">
        <v>1</v>
      </c>
      <c r="E106" s="1013"/>
      <c r="F106" s="1014"/>
    </row>
    <row r="107" spans="1:6" ht="12.75">
      <c r="A107" s="1092" t="s">
        <v>685</v>
      </c>
      <c r="B107" s="1089" t="s">
        <v>2620</v>
      </c>
      <c r="C107" s="1093" t="s">
        <v>614</v>
      </c>
      <c r="D107" s="1094">
        <v>2</v>
      </c>
      <c r="E107" s="1013"/>
      <c r="F107" s="1014"/>
    </row>
    <row r="108" spans="1:6" ht="12.75">
      <c r="A108" s="1092" t="s">
        <v>685</v>
      </c>
      <c r="B108" s="1089" t="s">
        <v>2621</v>
      </c>
      <c r="C108" s="1093" t="s">
        <v>614</v>
      </c>
      <c r="D108" s="1094">
        <v>12</v>
      </c>
      <c r="E108" s="1013"/>
      <c r="F108" s="1014"/>
    </row>
    <row r="109" spans="1:6" ht="12.75">
      <c r="A109" s="1092" t="s">
        <v>685</v>
      </c>
      <c r="B109" s="1089" t="s">
        <v>2622</v>
      </c>
      <c r="C109" s="1093" t="s">
        <v>614</v>
      </c>
      <c r="D109" s="1094">
        <v>12</v>
      </c>
      <c r="E109" s="1013"/>
      <c r="F109" s="1014"/>
    </row>
    <row r="110" spans="1:6" ht="12.75">
      <c r="A110" s="1092" t="s">
        <v>685</v>
      </c>
      <c r="B110" s="1089" t="s">
        <v>2623</v>
      </c>
      <c r="C110" s="1093" t="s">
        <v>614</v>
      </c>
      <c r="D110" s="1094">
        <v>2</v>
      </c>
      <c r="E110" s="1013"/>
      <c r="F110" s="1014"/>
    </row>
    <row r="111" spans="1:6" ht="12.75">
      <c r="A111" s="1092" t="s">
        <v>685</v>
      </c>
      <c r="B111" s="1089" t="s">
        <v>2625</v>
      </c>
      <c r="C111" s="1093" t="s">
        <v>614</v>
      </c>
      <c r="D111" s="1094">
        <v>1</v>
      </c>
      <c r="E111" s="1013"/>
      <c r="F111" s="1014"/>
    </row>
    <row r="112" spans="1:6" ht="12.75">
      <c r="A112" s="1092" t="s">
        <v>685</v>
      </c>
      <c r="B112" s="1089" t="s">
        <v>2626</v>
      </c>
      <c r="C112" s="1093" t="s">
        <v>614</v>
      </c>
      <c r="D112" s="1094">
        <v>1</v>
      </c>
      <c r="E112" s="1013"/>
      <c r="F112" s="1014"/>
    </row>
    <row r="113" spans="1:6" ht="12.75">
      <c r="A113" s="1092" t="s">
        <v>685</v>
      </c>
      <c r="B113" s="1089" t="s">
        <v>2628</v>
      </c>
      <c r="C113" s="1093" t="s">
        <v>614</v>
      </c>
      <c r="D113" s="1094">
        <v>1</v>
      </c>
      <c r="E113" s="1013"/>
      <c r="F113" s="1014"/>
    </row>
    <row r="114" spans="1:6" ht="12.75">
      <c r="A114" s="1092" t="s">
        <v>685</v>
      </c>
      <c r="B114" s="1089" t="s">
        <v>2629</v>
      </c>
      <c r="C114" s="1093" t="s">
        <v>614</v>
      </c>
      <c r="D114" s="1094">
        <v>1</v>
      </c>
      <c r="E114" s="1013"/>
      <c r="F114" s="1014"/>
    </row>
    <row r="115" spans="1:6" ht="12.75">
      <c r="A115" s="1092" t="s">
        <v>685</v>
      </c>
      <c r="B115" s="1089" t="s">
        <v>2630</v>
      </c>
      <c r="C115" s="1093" t="s">
        <v>614</v>
      </c>
      <c r="D115" s="1094">
        <v>4</v>
      </c>
      <c r="E115" s="1013"/>
      <c r="F115" s="1014"/>
    </row>
    <row r="116" spans="1:6" ht="22.5">
      <c r="A116" s="1092"/>
      <c r="B116" s="1089" t="s">
        <v>2633</v>
      </c>
      <c r="C116" s="1093"/>
      <c r="D116" s="1095"/>
      <c r="E116" s="1013"/>
      <c r="F116" s="1014"/>
    </row>
    <row r="117" spans="1:6" ht="12.75">
      <c r="A117" s="1092"/>
      <c r="B117" s="1089"/>
      <c r="C117" s="1093"/>
      <c r="D117" s="1095"/>
      <c r="E117" s="1013"/>
      <c r="F117" s="1014"/>
    </row>
    <row r="118" spans="1:6" ht="34.5">
      <c r="A118" s="1088" t="s">
        <v>1413</v>
      </c>
      <c r="B118" s="1089" t="s">
        <v>2638</v>
      </c>
      <c r="C118" s="1093"/>
      <c r="D118" s="1095"/>
      <c r="E118" s="1013"/>
      <c r="F118" s="1014"/>
    </row>
    <row r="119" spans="1:6" ht="22.5">
      <c r="A119" s="1092"/>
      <c r="B119" s="1089" t="s">
        <v>2635</v>
      </c>
      <c r="C119" s="1096" t="s">
        <v>1131</v>
      </c>
      <c r="D119" s="1097">
        <v>1</v>
      </c>
      <c r="E119" s="1024"/>
      <c r="F119" s="1014">
        <f>(D119*E119)</f>
        <v>0</v>
      </c>
    </row>
    <row r="120" spans="1:6" ht="12.75">
      <c r="A120" s="1088" t="s">
        <v>1456</v>
      </c>
      <c r="B120" s="1089"/>
      <c r="C120" s="1093"/>
      <c r="D120" s="1095"/>
      <c r="E120" s="1013"/>
      <c r="F120" s="1014"/>
    </row>
    <row r="121" spans="1:6" ht="12.75">
      <c r="A121" s="1092" t="s">
        <v>685</v>
      </c>
      <c r="B121" s="1089" t="s">
        <v>2639</v>
      </c>
      <c r="C121" s="1093" t="s">
        <v>614</v>
      </c>
      <c r="D121" s="1094">
        <v>1</v>
      </c>
      <c r="E121" s="1013"/>
      <c r="F121" s="1014"/>
    </row>
    <row r="122" spans="1:6" ht="12.75">
      <c r="A122" s="1092" t="s">
        <v>685</v>
      </c>
      <c r="B122" s="1089" t="s">
        <v>2620</v>
      </c>
      <c r="C122" s="1093" t="s">
        <v>614</v>
      </c>
      <c r="D122" s="1094">
        <v>2</v>
      </c>
      <c r="E122" s="1013"/>
      <c r="F122" s="1014"/>
    </row>
    <row r="123" spans="1:6" ht="12.75">
      <c r="A123" s="1092" t="s">
        <v>685</v>
      </c>
      <c r="B123" s="1089" t="s">
        <v>2621</v>
      </c>
      <c r="C123" s="1093" t="s">
        <v>614</v>
      </c>
      <c r="D123" s="1094">
        <v>6</v>
      </c>
      <c r="E123" s="1013"/>
      <c r="F123" s="1014"/>
    </row>
    <row r="124" spans="1:6" ht="12.75">
      <c r="A124" s="1092" t="s">
        <v>685</v>
      </c>
      <c r="B124" s="1089" t="s">
        <v>2622</v>
      </c>
      <c r="C124" s="1093" t="s">
        <v>614</v>
      </c>
      <c r="D124" s="1094">
        <v>10</v>
      </c>
      <c r="E124" s="1013"/>
      <c r="F124" s="1014"/>
    </row>
    <row r="125" spans="1:6" ht="12.75">
      <c r="A125" s="1092" t="s">
        <v>685</v>
      </c>
      <c r="B125" s="1089" t="s">
        <v>2623</v>
      </c>
      <c r="C125" s="1093" t="s">
        <v>614</v>
      </c>
      <c r="D125" s="1094">
        <v>1</v>
      </c>
      <c r="E125" s="1013"/>
      <c r="F125" s="1014"/>
    </row>
    <row r="126" spans="1:6" ht="12.75">
      <c r="A126" s="1092" t="s">
        <v>685</v>
      </c>
      <c r="B126" s="1089" t="s">
        <v>2625</v>
      </c>
      <c r="C126" s="1093" t="s">
        <v>614</v>
      </c>
      <c r="D126" s="1094">
        <v>1</v>
      </c>
      <c r="E126" s="1013"/>
      <c r="F126" s="1014"/>
    </row>
    <row r="127" spans="1:6" ht="12.75">
      <c r="A127" s="1092" t="s">
        <v>685</v>
      </c>
      <c r="B127" s="1089" t="s">
        <v>2626</v>
      </c>
      <c r="C127" s="1093" t="s">
        <v>614</v>
      </c>
      <c r="D127" s="1094">
        <v>1</v>
      </c>
      <c r="E127" s="1013"/>
      <c r="F127" s="1014"/>
    </row>
    <row r="128" spans="1:6" ht="12.75">
      <c r="A128" s="1092" t="s">
        <v>685</v>
      </c>
      <c r="B128" s="1089" t="s">
        <v>2630</v>
      </c>
      <c r="C128" s="1093" t="s">
        <v>614</v>
      </c>
      <c r="D128" s="1094">
        <v>4</v>
      </c>
      <c r="E128" s="1013"/>
      <c r="F128" s="1014"/>
    </row>
    <row r="129" spans="1:6" ht="22.5">
      <c r="A129" s="1092"/>
      <c r="B129" s="1089" t="s">
        <v>2633</v>
      </c>
      <c r="C129" s="1093"/>
      <c r="D129" s="1095"/>
      <c r="E129" s="1013"/>
      <c r="F129" s="1014"/>
    </row>
    <row r="130" spans="1:6" ht="12.75">
      <c r="A130" s="1092"/>
      <c r="B130" s="1089"/>
      <c r="C130" s="1093"/>
      <c r="D130" s="1095"/>
      <c r="E130" s="1013"/>
      <c r="F130" s="1014"/>
    </row>
    <row r="131" spans="1:6" ht="34.5">
      <c r="A131" s="1088" t="s">
        <v>1414</v>
      </c>
      <c r="B131" s="1089" t="s">
        <v>2640</v>
      </c>
      <c r="C131" s="1093"/>
      <c r="D131" s="1095"/>
      <c r="E131" s="1013"/>
      <c r="F131" s="1014"/>
    </row>
    <row r="132" spans="1:6" ht="22.5">
      <c r="A132" s="1092"/>
      <c r="B132" s="1089" t="s">
        <v>2635</v>
      </c>
      <c r="C132" s="1096" t="s">
        <v>1131</v>
      </c>
      <c r="D132" s="1097">
        <v>1</v>
      </c>
      <c r="E132" s="1024"/>
      <c r="F132" s="1014">
        <f>(D132*E132)</f>
        <v>0</v>
      </c>
    </row>
    <row r="133" spans="1:6" ht="12.75">
      <c r="A133" s="1092"/>
      <c r="B133" s="1089"/>
      <c r="C133" s="1093"/>
      <c r="D133" s="1095"/>
      <c r="E133" s="1013"/>
      <c r="F133" s="1014"/>
    </row>
    <row r="134" spans="1:6" ht="12.75">
      <c r="A134" s="1092"/>
      <c r="B134" s="1089" t="s">
        <v>2641</v>
      </c>
      <c r="C134" s="1093" t="s">
        <v>614</v>
      </c>
      <c r="D134" s="1094">
        <v>1</v>
      </c>
      <c r="E134" s="1013"/>
      <c r="F134" s="1014"/>
    </row>
    <row r="135" spans="1:6" ht="12.75">
      <c r="A135" s="1092"/>
      <c r="B135" s="1089" t="s">
        <v>2639</v>
      </c>
      <c r="C135" s="1093" t="s">
        <v>614</v>
      </c>
      <c r="D135" s="1094">
        <v>1</v>
      </c>
      <c r="E135" s="1013"/>
      <c r="F135" s="1014"/>
    </row>
    <row r="136" spans="1:6" ht="12.75">
      <c r="A136" s="1092"/>
      <c r="B136" s="1089" t="s">
        <v>2642</v>
      </c>
      <c r="C136" s="1093" t="s">
        <v>614</v>
      </c>
      <c r="D136" s="1094">
        <v>3</v>
      </c>
      <c r="E136" s="1013"/>
      <c r="F136" s="1014"/>
    </row>
    <row r="137" spans="1:6" ht="12.75">
      <c r="A137" s="1092"/>
      <c r="B137" s="1089" t="s">
        <v>2643</v>
      </c>
      <c r="C137" s="1093" t="s">
        <v>614</v>
      </c>
      <c r="D137" s="1094">
        <v>1</v>
      </c>
      <c r="E137" s="1013"/>
      <c r="F137" s="1014"/>
    </row>
    <row r="138" spans="1:6" ht="12.75">
      <c r="A138" s="1092"/>
      <c r="B138" s="1089" t="s">
        <v>2644</v>
      </c>
      <c r="C138" s="1093" t="s">
        <v>614</v>
      </c>
      <c r="D138" s="1094">
        <v>3</v>
      </c>
      <c r="E138" s="1013"/>
      <c r="F138" s="1014"/>
    </row>
    <row r="139" spans="1:6" ht="12.75">
      <c r="A139" s="1088" t="s">
        <v>1456</v>
      </c>
      <c r="B139" s="1089" t="s">
        <v>2645</v>
      </c>
      <c r="C139" s="1093" t="s">
        <v>614</v>
      </c>
      <c r="D139" s="1094">
        <v>1</v>
      </c>
      <c r="E139" s="1013"/>
      <c r="F139" s="1014"/>
    </row>
    <row r="140" spans="1:6" ht="12.75">
      <c r="A140" s="1088" t="s">
        <v>1456</v>
      </c>
      <c r="B140" s="1089" t="s">
        <v>2627</v>
      </c>
      <c r="C140" s="1093" t="s">
        <v>614</v>
      </c>
      <c r="D140" s="1094">
        <v>3</v>
      </c>
      <c r="E140" s="1013"/>
      <c r="F140" s="1014"/>
    </row>
    <row r="141" spans="1:6" ht="22.5">
      <c r="A141" s="1092"/>
      <c r="B141" s="1089" t="s">
        <v>2633</v>
      </c>
      <c r="C141" s="1093"/>
      <c r="D141" s="1095"/>
      <c r="E141" s="1013"/>
      <c r="F141" s="1014"/>
    </row>
    <row r="142" spans="1:6" ht="12.75">
      <c r="A142" s="1092"/>
      <c r="B142" s="1089"/>
      <c r="C142" s="1093"/>
      <c r="D142" s="1095"/>
      <c r="E142" s="1013"/>
      <c r="F142" s="1014"/>
    </row>
    <row r="143" spans="1:6" ht="12.75">
      <c r="A143" s="1099" t="s">
        <v>1415</v>
      </c>
      <c r="B143" s="62" t="s">
        <v>2646</v>
      </c>
      <c r="C143" s="1093" t="s">
        <v>614</v>
      </c>
      <c r="D143" s="1095">
        <v>1</v>
      </c>
      <c r="E143" s="1024"/>
      <c r="F143" s="1014">
        <f>(D143*E143)</f>
        <v>0</v>
      </c>
    </row>
    <row r="144" spans="1:6" ht="12.75">
      <c r="A144" s="1070"/>
      <c r="B144" s="1072"/>
      <c r="C144" s="61"/>
      <c r="D144" s="60"/>
      <c r="E144" s="1013"/>
      <c r="F144" s="1014"/>
    </row>
    <row r="145" spans="1:6" ht="12.75">
      <c r="A145" s="1070" t="s">
        <v>1416</v>
      </c>
      <c r="B145" s="1072" t="s">
        <v>2647</v>
      </c>
      <c r="C145" s="1090" t="s">
        <v>1131</v>
      </c>
      <c r="D145" s="1091">
        <v>1</v>
      </c>
      <c r="E145" s="1024"/>
      <c r="F145" s="1014">
        <f>(D145*E145)</f>
        <v>0</v>
      </c>
    </row>
    <row r="146" spans="1:6" ht="12.75">
      <c r="A146" s="1070"/>
      <c r="B146" s="1072" t="s">
        <v>2648</v>
      </c>
      <c r="C146" s="59"/>
      <c r="D146" s="60"/>
      <c r="E146" s="1013"/>
      <c r="F146" s="1014"/>
    </row>
    <row r="147" spans="1:6" ht="12.75">
      <c r="A147" s="1070"/>
      <c r="B147" s="1072" t="s">
        <v>2649</v>
      </c>
      <c r="C147" s="59" t="s">
        <v>614</v>
      </c>
      <c r="D147" s="1100">
        <v>1</v>
      </c>
      <c r="E147" s="1013"/>
      <c r="F147" s="1014"/>
    </row>
    <row r="148" spans="1:6" ht="12.75">
      <c r="A148" s="1070"/>
      <c r="B148" s="1072" t="s">
        <v>2650</v>
      </c>
      <c r="C148" s="59" t="s">
        <v>614</v>
      </c>
      <c r="D148" s="59">
        <v>2</v>
      </c>
      <c r="E148" s="1024" t="s">
        <v>1456</v>
      </c>
      <c r="F148" s="1014"/>
    </row>
    <row r="149" spans="1:6" ht="12.75">
      <c r="A149" s="1070"/>
      <c r="B149" s="1072" t="s">
        <v>2651</v>
      </c>
      <c r="C149" s="59" t="s">
        <v>614</v>
      </c>
      <c r="D149" s="59">
        <v>2</v>
      </c>
      <c r="E149" s="1013"/>
      <c r="F149" s="1014"/>
    </row>
    <row r="150" spans="1:6" ht="12.75">
      <c r="A150" s="1070"/>
      <c r="B150" s="1072" t="s">
        <v>2652</v>
      </c>
      <c r="C150" s="59" t="s">
        <v>614</v>
      </c>
      <c r="D150" s="59">
        <v>6</v>
      </c>
      <c r="E150" s="1013"/>
      <c r="F150" s="1014"/>
    </row>
    <row r="151" spans="1:6" ht="12.75">
      <c r="A151" s="1070"/>
      <c r="B151" s="1072" t="s">
        <v>2653</v>
      </c>
      <c r="C151" s="59" t="s">
        <v>614</v>
      </c>
      <c r="D151" s="59">
        <v>1</v>
      </c>
      <c r="E151" s="1013"/>
      <c r="F151" s="1014"/>
    </row>
    <row r="152" spans="1:6" ht="12.75">
      <c r="A152" s="1070"/>
      <c r="B152" s="1072" t="s">
        <v>2654</v>
      </c>
      <c r="C152" s="59" t="s">
        <v>614</v>
      </c>
      <c r="D152" s="59">
        <v>1</v>
      </c>
      <c r="E152" s="1013"/>
      <c r="F152" s="1014"/>
    </row>
    <row r="153" spans="1:6" ht="12.75">
      <c r="A153" s="1070"/>
      <c r="B153" s="1072" t="s">
        <v>2655</v>
      </c>
      <c r="C153" s="59" t="s">
        <v>1131</v>
      </c>
      <c r="D153" s="59">
        <v>1</v>
      </c>
      <c r="E153" s="1013"/>
      <c r="F153" s="1014"/>
    </row>
    <row r="154" spans="1:6" ht="12.75">
      <c r="A154" s="1070"/>
      <c r="B154" s="1072" t="s">
        <v>2656</v>
      </c>
      <c r="C154" s="59" t="s">
        <v>614</v>
      </c>
      <c r="D154" s="59">
        <v>1</v>
      </c>
      <c r="E154" s="1013"/>
      <c r="F154" s="1014"/>
    </row>
    <row r="155" spans="1:6" ht="12.75">
      <c r="A155" s="1070"/>
      <c r="B155" s="1072" t="s">
        <v>2657</v>
      </c>
      <c r="C155" s="59" t="s">
        <v>1131</v>
      </c>
      <c r="D155" s="59">
        <v>1</v>
      </c>
      <c r="E155" s="1013"/>
      <c r="F155" s="1014"/>
    </row>
    <row r="156" spans="1:6" ht="12.75">
      <c r="A156" s="1070"/>
      <c r="B156" s="1072" t="s">
        <v>2658</v>
      </c>
      <c r="C156" s="59"/>
      <c r="D156" s="60"/>
      <c r="E156" s="1013"/>
      <c r="F156" s="1014"/>
    </row>
    <row r="157" spans="1:6" ht="12.75">
      <c r="A157" s="1070"/>
      <c r="B157" s="1072"/>
      <c r="C157" s="59"/>
      <c r="D157" s="60"/>
      <c r="E157" s="1013"/>
      <c r="F157" s="1014"/>
    </row>
    <row r="158" spans="1:6" ht="22.5">
      <c r="A158" s="1070" t="s">
        <v>10</v>
      </c>
      <c r="B158" s="1072" t="s">
        <v>2659</v>
      </c>
      <c r="C158" s="59"/>
      <c r="D158" s="60"/>
      <c r="E158" s="1013"/>
      <c r="F158" s="1014"/>
    </row>
    <row r="159" spans="1:6" ht="22.5">
      <c r="A159" s="1070"/>
      <c r="B159" s="1072" t="s">
        <v>2660</v>
      </c>
      <c r="C159" s="59"/>
      <c r="D159" s="60"/>
      <c r="E159" s="1032"/>
      <c r="F159" s="1014"/>
    </row>
    <row r="160" spans="1:6" ht="12.75">
      <c r="A160" s="1070"/>
      <c r="B160" s="1072" t="s">
        <v>2661</v>
      </c>
      <c r="C160" s="59" t="s">
        <v>1375</v>
      </c>
      <c r="D160" s="60">
        <v>3120</v>
      </c>
      <c r="E160" s="1024"/>
      <c r="F160" s="1014">
        <f aca="true" t="shared" si="0" ref="F160:F172">(D160*E160)</f>
        <v>0</v>
      </c>
    </row>
    <row r="161" spans="1:6" ht="12.75">
      <c r="A161" s="1070"/>
      <c r="B161" s="1072" t="s">
        <v>2662</v>
      </c>
      <c r="C161" s="59" t="s">
        <v>1375</v>
      </c>
      <c r="D161" s="60">
        <v>450</v>
      </c>
      <c r="E161" s="1024"/>
      <c r="F161" s="1014">
        <f t="shared" si="0"/>
        <v>0</v>
      </c>
    </row>
    <row r="162" spans="1:6" ht="12.75">
      <c r="A162" s="1070"/>
      <c r="B162" s="1072" t="s">
        <v>2663</v>
      </c>
      <c r="C162" s="59" t="s">
        <v>1375</v>
      </c>
      <c r="D162" s="60">
        <v>300</v>
      </c>
      <c r="E162" s="1024"/>
      <c r="F162" s="1014">
        <f t="shared" si="0"/>
        <v>0</v>
      </c>
    </row>
    <row r="163" spans="1:6" ht="12.75">
      <c r="A163" s="1070"/>
      <c r="B163" s="1072" t="s">
        <v>2664</v>
      </c>
      <c r="C163" s="59" t="s">
        <v>1375</v>
      </c>
      <c r="D163" s="60">
        <v>1840</v>
      </c>
      <c r="E163" s="1024"/>
      <c r="F163" s="1014">
        <f t="shared" si="0"/>
        <v>0</v>
      </c>
    </row>
    <row r="164" spans="1:6" ht="12.75">
      <c r="A164" s="1070"/>
      <c r="B164" s="1072" t="s">
        <v>2665</v>
      </c>
      <c r="C164" s="59" t="s">
        <v>1375</v>
      </c>
      <c r="D164" s="60">
        <v>170</v>
      </c>
      <c r="E164" s="1024"/>
      <c r="F164" s="1014">
        <f t="shared" si="0"/>
        <v>0</v>
      </c>
    </row>
    <row r="165" spans="1:6" ht="12.75">
      <c r="A165" s="1070"/>
      <c r="B165" s="1072" t="s">
        <v>2666</v>
      </c>
      <c r="C165" s="59" t="s">
        <v>1375</v>
      </c>
      <c r="D165" s="60">
        <v>140</v>
      </c>
      <c r="E165" s="1024"/>
      <c r="F165" s="1014">
        <f t="shared" si="0"/>
        <v>0</v>
      </c>
    </row>
    <row r="166" spans="1:6" ht="12.75">
      <c r="A166" s="1070"/>
      <c r="B166" s="1072" t="s">
        <v>2667</v>
      </c>
      <c r="C166" s="59" t="s">
        <v>1375</v>
      </c>
      <c r="D166" s="60">
        <v>50</v>
      </c>
      <c r="E166" s="1024"/>
      <c r="F166" s="1014">
        <f>(D166*E166)</f>
        <v>0</v>
      </c>
    </row>
    <row r="167" spans="1:6" ht="12.75">
      <c r="A167" s="1070"/>
      <c r="B167" s="1072" t="s">
        <v>2668</v>
      </c>
      <c r="C167" s="59" t="s">
        <v>1375</v>
      </c>
      <c r="D167" s="60">
        <v>120</v>
      </c>
      <c r="E167" s="1024"/>
      <c r="F167" s="1014">
        <f>(D167*E167)</f>
        <v>0</v>
      </c>
    </row>
    <row r="168" spans="1:6" ht="12.75">
      <c r="A168" s="1070"/>
      <c r="B168" s="1072" t="s">
        <v>2669</v>
      </c>
      <c r="C168" s="59" t="s">
        <v>1375</v>
      </c>
      <c r="D168" s="60">
        <v>120</v>
      </c>
      <c r="E168" s="1024"/>
      <c r="F168" s="1014">
        <f>(D168*E168)</f>
        <v>0</v>
      </c>
    </row>
    <row r="169" spans="1:6" ht="12.75">
      <c r="A169" s="1070"/>
      <c r="B169" s="1072" t="s">
        <v>2670</v>
      </c>
      <c r="C169" s="59" t="s">
        <v>1375</v>
      </c>
      <c r="D169" s="60">
        <v>90</v>
      </c>
      <c r="E169" s="1024"/>
      <c r="F169" s="1014">
        <f>(D169*E169)</f>
        <v>0</v>
      </c>
    </row>
    <row r="170" spans="1:6" ht="12.75">
      <c r="A170" s="1070"/>
      <c r="B170" s="1072" t="s">
        <v>2671</v>
      </c>
      <c r="C170" s="59" t="s">
        <v>1375</v>
      </c>
      <c r="D170" s="60">
        <v>280</v>
      </c>
      <c r="E170" s="1024"/>
      <c r="F170" s="1014">
        <f t="shared" si="0"/>
        <v>0</v>
      </c>
    </row>
    <row r="171" spans="1:6" ht="12.75">
      <c r="A171" s="1070"/>
      <c r="B171" s="1072" t="s">
        <v>2672</v>
      </c>
      <c r="C171" s="59" t="s">
        <v>1375</v>
      </c>
      <c r="D171" s="60">
        <v>320</v>
      </c>
      <c r="E171" s="1024"/>
      <c r="F171" s="1014">
        <f t="shared" si="0"/>
        <v>0</v>
      </c>
    </row>
    <row r="172" spans="1:6" ht="12.75">
      <c r="A172" s="1070"/>
      <c r="B172" s="1072" t="s">
        <v>2673</v>
      </c>
      <c r="C172" s="59" t="s">
        <v>1375</v>
      </c>
      <c r="D172" s="60">
        <v>1450</v>
      </c>
      <c r="E172" s="1024"/>
      <c r="F172" s="1014">
        <f t="shared" si="0"/>
        <v>0</v>
      </c>
    </row>
    <row r="173" spans="1:6" ht="12.75">
      <c r="A173" s="1070"/>
      <c r="B173" s="1072"/>
      <c r="C173" s="59"/>
      <c r="D173" s="60"/>
      <c r="E173" s="1024" t="s">
        <v>1456</v>
      </c>
      <c r="F173" s="1014" t="s">
        <v>1456</v>
      </c>
    </row>
    <row r="174" spans="1:6" ht="45.75">
      <c r="A174" s="1070">
        <v>10</v>
      </c>
      <c r="B174" s="1089" t="s">
        <v>2674</v>
      </c>
      <c r="C174" s="60" t="s">
        <v>614</v>
      </c>
      <c r="D174" s="60">
        <v>6</v>
      </c>
      <c r="E174" s="1024"/>
      <c r="F174" s="1014">
        <f>(D174*E174)</f>
        <v>0</v>
      </c>
    </row>
    <row r="175" spans="1:6" ht="12.75">
      <c r="A175" s="1070"/>
      <c r="B175" s="1089"/>
      <c r="C175" s="59"/>
      <c r="D175" s="60"/>
      <c r="E175" s="1024"/>
      <c r="F175" s="1014"/>
    </row>
    <row r="176" spans="1:6" ht="25.5" customHeight="1">
      <c r="A176" s="1070">
        <v>11</v>
      </c>
      <c r="B176" s="1089" t="s">
        <v>2675</v>
      </c>
      <c r="C176" s="59" t="s">
        <v>614</v>
      </c>
      <c r="D176" s="60">
        <v>25</v>
      </c>
      <c r="E176" s="1024"/>
      <c r="F176" s="1014">
        <f>(D176*E176)</f>
        <v>0</v>
      </c>
    </row>
    <row r="177" spans="1:6" ht="12.75">
      <c r="A177" s="1070" t="s">
        <v>1456</v>
      </c>
      <c r="B177" s="1089"/>
      <c r="C177" s="59" t="s">
        <v>1456</v>
      </c>
      <c r="D177" s="60" t="s">
        <v>1456</v>
      </c>
      <c r="E177" s="1032"/>
      <c r="F177" s="1014"/>
    </row>
    <row r="178" spans="1:6" ht="22.5">
      <c r="A178" s="1070">
        <v>12</v>
      </c>
      <c r="B178" s="1101" t="s">
        <v>2676</v>
      </c>
      <c r="C178" s="59" t="s">
        <v>614</v>
      </c>
      <c r="D178" s="60">
        <v>132</v>
      </c>
      <c r="E178" s="1024"/>
      <c r="F178" s="1014">
        <f>(D178*E178)</f>
        <v>0</v>
      </c>
    </row>
    <row r="179" spans="1:6" ht="12.75">
      <c r="A179" s="1070"/>
      <c r="B179" s="1089"/>
      <c r="C179" s="59"/>
      <c r="D179" s="60"/>
      <c r="E179" s="1024"/>
      <c r="F179" s="1014"/>
    </row>
    <row r="180" spans="1:6" ht="22.5">
      <c r="A180" s="1070">
        <v>13</v>
      </c>
      <c r="B180" s="1101" t="s">
        <v>2677</v>
      </c>
      <c r="C180" s="59" t="s">
        <v>614</v>
      </c>
      <c r="D180" s="60">
        <v>18</v>
      </c>
      <c r="E180" s="1024"/>
      <c r="F180" s="1014">
        <f>(D180*E180)</f>
        <v>0</v>
      </c>
    </row>
    <row r="181" spans="1:6" ht="12.75">
      <c r="A181" s="1070"/>
      <c r="B181" s="1089"/>
      <c r="C181" s="59"/>
      <c r="D181" s="60"/>
      <c r="E181" s="1013"/>
      <c r="F181" s="1014"/>
    </row>
    <row r="182" spans="1:6" ht="22.5">
      <c r="A182" s="1070">
        <v>14</v>
      </c>
      <c r="B182" s="1101" t="s">
        <v>2678</v>
      </c>
      <c r="C182" s="59" t="s">
        <v>614</v>
      </c>
      <c r="D182" s="60">
        <v>21</v>
      </c>
      <c r="E182" s="1024"/>
      <c r="F182" s="1014">
        <f>(D182*E182)</f>
        <v>0</v>
      </c>
    </row>
    <row r="183" spans="1:6" ht="12.75">
      <c r="A183" s="1070"/>
      <c r="B183" s="1101"/>
      <c r="C183" s="59"/>
      <c r="D183" s="60"/>
      <c r="E183" s="1024"/>
      <c r="F183" s="1014"/>
    </row>
    <row r="184" spans="1:6" ht="22.5">
      <c r="A184" s="1070">
        <v>15</v>
      </c>
      <c r="B184" s="1101" t="s">
        <v>2679</v>
      </c>
      <c r="C184" s="59" t="s">
        <v>614</v>
      </c>
      <c r="D184" s="60">
        <v>7</v>
      </c>
      <c r="E184" s="1024"/>
      <c r="F184" s="1014">
        <f>(D184*E184)</f>
        <v>0</v>
      </c>
    </row>
    <row r="185" spans="1:6" ht="12.75">
      <c r="A185" s="1070"/>
      <c r="B185" s="1101"/>
      <c r="C185" s="59"/>
      <c r="D185" s="60"/>
      <c r="E185" s="1024"/>
      <c r="F185" s="1014"/>
    </row>
    <row r="186" spans="1:6" ht="12.75">
      <c r="A186" s="1070">
        <v>16</v>
      </c>
      <c r="B186" s="1102" t="s">
        <v>2680</v>
      </c>
      <c r="C186" s="59" t="s">
        <v>614</v>
      </c>
      <c r="D186" s="60">
        <v>16</v>
      </c>
      <c r="E186" s="1024"/>
      <c r="F186" s="1014">
        <f>(D186*E186)</f>
        <v>0</v>
      </c>
    </row>
    <row r="187" spans="1:6" ht="12.75">
      <c r="A187" s="1070"/>
      <c r="B187" s="1089"/>
      <c r="C187" s="59"/>
      <c r="D187" s="60"/>
      <c r="E187" s="1013"/>
      <c r="F187" s="1014" t="s">
        <v>1456</v>
      </c>
    </row>
    <row r="188" spans="1:6" ht="45.75">
      <c r="A188" s="1070">
        <v>17</v>
      </c>
      <c r="B188" s="1089" t="s">
        <v>2681</v>
      </c>
      <c r="C188" s="59" t="s">
        <v>614</v>
      </c>
      <c r="D188" s="60">
        <v>56</v>
      </c>
      <c r="E188" s="1024"/>
      <c r="F188" s="1014">
        <f>(D163*E163)</f>
        <v>0</v>
      </c>
    </row>
    <row r="189" spans="1:6" ht="22.5">
      <c r="A189" s="1070" t="s">
        <v>1456</v>
      </c>
      <c r="B189" s="1089" t="s">
        <v>2682</v>
      </c>
      <c r="C189" s="59" t="s">
        <v>614</v>
      </c>
      <c r="D189" s="60">
        <v>30</v>
      </c>
      <c r="E189" s="1024"/>
      <c r="F189" s="1014">
        <f>(D189*E189)</f>
        <v>0</v>
      </c>
    </row>
    <row r="190" spans="1:6" ht="22.5">
      <c r="A190" s="1070" t="s">
        <v>1456</v>
      </c>
      <c r="B190" s="1089" t="s">
        <v>2683</v>
      </c>
      <c r="C190" s="59" t="s">
        <v>614</v>
      </c>
      <c r="D190" s="60">
        <v>6</v>
      </c>
      <c r="E190" s="1024"/>
      <c r="F190" s="1014">
        <f>(D190*E190)</f>
        <v>0</v>
      </c>
    </row>
    <row r="191" spans="1:6" ht="22.5">
      <c r="A191" s="1070" t="s">
        <v>1456</v>
      </c>
      <c r="B191" s="1089" t="s">
        <v>2684</v>
      </c>
      <c r="C191" s="59" t="s">
        <v>614</v>
      </c>
      <c r="D191" s="60">
        <v>6</v>
      </c>
      <c r="E191" s="1024"/>
      <c r="F191" s="1014">
        <f>(D191*E191)</f>
        <v>0</v>
      </c>
    </row>
    <row r="192" spans="1:6" ht="12.75">
      <c r="A192" s="1070"/>
      <c r="B192" s="1089"/>
      <c r="C192" s="59"/>
      <c r="D192" s="60"/>
      <c r="E192" s="1024"/>
      <c r="F192" s="1014"/>
    </row>
    <row r="193" spans="1:6" ht="12.75">
      <c r="A193" s="1070">
        <v>18</v>
      </c>
      <c r="B193" s="1089" t="s">
        <v>2685</v>
      </c>
      <c r="C193" s="59" t="s">
        <v>614</v>
      </c>
      <c r="D193" s="60">
        <v>15</v>
      </c>
      <c r="E193" s="1024"/>
      <c r="F193" s="1014">
        <f>(D193*E193)</f>
        <v>0</v>
      </c>
    </row>
    <row r="194" spans="1:6" ht="12.75">
      <c r="A194" s="1070" t="s">
        <v>1456</v>
      </c>
      <c r="B194" s="1089"/>
      <c r="C194" s="59" t="s">
        <v>1456</v>
      </c>
      <c r="D194" s="60" t="s">
        <v>1456</v>
      </c>
      <c r="E194" s="1032"/>
      <c r="F194" s="1014" t="s">
        <v>1456</v>
      </c>
    </row>
    <row r="195" spans="1:6" ht="22.5">
      <c r="A195" s="1070">
        <v>19</v>
      </c>
      <c r="B195" s="1072" t="s">
        <v>2686</v>
      </c>
      <c r="C195" s="59"/>
      <c r="D195" s="60"/>
      <c r="E195" s="1032"/>
      <c r="F195" s="1014" t="s">
        <v>1456</v>
      </c>
    </row>
    <row r="196" spans="1:6" ht="12.75">
      <c r="A196" s="1070" t="s">
        <v>1456</v>
      </c>
      <c r="B196" s="1072" t="s">
        <v>2687</v>
      </c>
      <c r="C196" s="59" t="s">
        <v>614</v>
      </c>
      <c r="D196" s="60">
        <v>60</v>
      </c>
      <c r="E196" s="1024"/>
      <c r="F196" s="1014">
        <f aca="true" t="shared" si="1" ref="F196:F202">(D196*E196)</f>
        <v>0</v>
      </c>
    </row>
    <row r="197" spans="1:6" ht="12.75">
      <c r="A197" s="1070"/>
      <c r="B197" s="1072" t="s">
        <v>2688</v>
      </c>
      <c r="C197" s="59" t="s">
        <v>614</v>
      </c>
      <c r="D197" s="60">
        <v>6</v>
      </c>
      <c r="E197" s="1024"/>
      <c r="F197" s="1014">
        <f>(D197*E197)</f>
        <v>0</v>
      </c>
    </row>
    <row r="198" spans="1:6" ht="12.75">
      <c r="A198" s="1070" t="s">
        <v>1456</v>
      </c>
      <c r="B198" s="1072" t="s">
        <v>2689</v>
      </c>
      <c r="C198" s="59" t="s">
        <v>614</v>
      </c>
      <c r="D198" s="60">
        <v>15</v>
      </c>
      <c r="E198" s="1024"/>
      <c r="F198" s="1014">
        <f t="shared" si="1"/>
        <v>0</v>
      </c>
    </row>
    <row r="199" spans="1:6" ht="12.75">
      <c r="A199" s="1070"/>
      <c r="B199" s="1072" t="s">
        <v>2690</v>
      </c>
      <c r="C199" s="59" t="s">
        <v>614</v>
      </c>
      <c r="D199" s="60">
        <v>55</v>
      </c>
      <c r="E199" s="1024"/>
      <c r="F199" s="1014">
        <f t="shared" si="1"/>
        <v>0</v>
      </c>
    </row>
    <row r="200" spans="1:6" ht="12.75">
      <c r="A200" s="1070"/>
      <c r="B200" s="1072" t="s">
        <v>2691</v>
      </c>
      <c r="C200" s="59" t="s">
        <v>614</v>
      </c>
      <c r="D200" s="60">
        <v>6</v>
      </c>
      <c r="E200" s="1024"/>
      <c r="F200" s="1014">
        <f t="shared" si="1"/>
        <v>0</v>
      </c>
    </row>
    <row r="201" spans="1:6" ht="12.75">
      <c r="A201" s="1070"/>
      <c r="B201" s="1072" t="s">
        <v>2692</v>
      </c>
      <c r="C201" s="59" t="s">
        <v>614</v>
      </c>
      <c r="D201" s="60">
        <v>10</v>
      </c>
      <c r="E201" s="1024"/>
      <c r="F201" s="1014">
        <f t="shared" si="1"/>
        <v>0</v>
      </c>
    </row>
    <row r="202" spans="1:6" ht="12.75">
      <c r="A202" s="1070"/>
      <c r="B202" s="1072" t="s">
        <v>2693</v>
      </c>
      <c r="C202" s="59" t="s">
        <v>614</v>
      </c>
      <c r="D202" s="60">
        <v>3</v>
      </c>
      <c r="E202" s="1024"/>
      <c r="F202" s="1014">
        <f t="shared" si="1"/>
        <v>0</v>
      </c>
    </row>
    <row r="203" spans="1:6" ht="12.75">
      <c r="A203" s="1070"/>
      <c r="B203" s="1072"/>
      <c r="C203" s="59"/>
      <c r="D203" s="60"/>
      <c r="E203" s="1024"/>
      <c r="F203" s="1014"/>
    </row>
    <row r="204" spans="1:6" ht="12.75">
      <c r="A204" s="1070">
        <v>20</v>
      </c>
      <c r="B204" s="1072" t="s">
        <v>2694</v>
      </c>
      <c r="C204" s="59" t="s">
        <v>614</v>
      </c>
      <c r="D204" s="60">
        <v>1</v>
      </c>
      <c r="E204" s="1024"/>
      <c r="F204" s="1014">
        <f>(D204*E204)</f>
        <v>0</v>
      </c>
    </row>
    <row r="205" spans="1:6" ht="12.75">
      <c r="A205" s="1070"/>
      <c r="B205" s="1072" t="s">
        <v>2695</v>
      </c>
      <c r="C205" s="59"/>
      <c r="D205" s="60"/>
      <c r="E205" s="1024"/>
      <c r="F205" s="1014"/>
    </row>
    <row r="206" spans="1:6" ht="12.75">
      <c r="A206" s="1070"/>
      <c r="B206" s="1072" t="s">
        <v>2696</v>
      </c>
      <c r="C206" s="59"/>
      <c r="D206" s="60"/>
      <c r="E206" s="1024"/>
      <c r="F206" s="1014"/>
    </row>
    <row r="207" spans="1:6" ht="12.75">
      <c r="A207" s="1070"/>
      <c r="B207" s="1072" t="s">
        <v>2697</v>
      </c>
      <c r="C207" s="59" t="s">
        <v>614</v>
      </c>
      <c r="D207" s="60">
        <v>2</v>
      </c>
      <c r="E207" s="1024"/>
      <c r="F207" s="1014">
        <f>(D207*E207)</f>
        <v>0</v>
      </c>
    </row>
    <row r="208" spans="1:6" ht="12.75">
      <c r="A208" s="1070"/>
      <c r="B208" s="1072"/>
      <c r="C208" s="59"/>
      <c r="D208" s="60"/>
      <c r="E208" s="1024"/>
      <c r="F208" s="1014"/>
    </row>
    <row r="209" spans="1:6" ht="12.75">
      <c r="A209" s="1070">
        <v>21</v>
      </c>
      <c r="B209" s="1072" t="s">
        <v>2698</v>
      </c>
      <c r="C209" s="59" t="s">
        <v>614</v>
      </c>
      <c r="D209" s="60">
        <v>40</v>
      </c>
      <c r="E209" s="1024"/>
      <c r="F209" s="1014">
        <f>(D209*E209)</f>
        <v>0</v>
      </c>
    </row>
    <row r="210" spans="1:6" ht="12.75">
      <c r="A210" s="1070" t="s">
        <v>1456</v>
      </c>
      <c r="B210" s="1072"/>
      <c r="C210" s="59"/>
      <c r="D210" s="60"/>
      <c r="E210" s="1032"/>
      <c r="F210" s="1014"/>
    </row>
    <row r="211" spans="1:6" ht="12.75">
      <c r="A211" s="1070">
        <v>22</v>
      </c>
      <c r="B211" s="1072" t="s">
        <v>2699</v>
      </c>
      <c r="C211" s="59"/>
      <c r="D211" s="60"/>
      <c r="E211" s="1032"/>
      <c r="F211" s="1014"/>
    </row>
    <row r="212" spans="1:6" ht="12.75">
      <c r="A212" s="1070" t="s">
        <v>1456</v>
      </c>
      <c r="B212" s="1072" t="s">
        <v>2700</v>
      </c>
      <c r="C212" s="59" t="s">
        <v>270</v>
      </c>
      <c r="D212" s="60">
        <v>140</v>
      </c>
      <c r="E212" s="1024"/>
      <c r="F212" s="1014">
        <f>(D212*E212)</f>
        <v>0</v>
      </c>
    </row>
    <row r="213" spans="1:6" ht="12.75">
      <c r="A213" s="1070"/>
      <c r="B213" s="1072" t="s">
        <v>2701</v>
      </c>
      <c r="C213" s="59" t="s">
        <v>1375</v>
      </c>
      <c r="D213" s="60">
        <v>140</v>
      </c>
      <c r="E213" s="1024"/>
      <c r="F213" s="1014">
        <f>(D213*E213)</f>
        <v>0</v>
      </c>
    </row>
    <row r="214" spans="1:6" ht="12.75">
      <c r="A214" s="1070"/>
      <c r="B214" s="1072" t="s">
        <v>2702</v>
      </c>
      <c r="C214" s="59" t="s">
        <v>1375</v>
      </c>
      <c r="D214" s="60">
        <v>200</v>
      </c>
      <c r="E214" s="1024"/>
      <c r="F214" s="1014">
        <f>(D214*E214)</f>
        <v>0</v>
      </c>
    </row>
    <row r="215" spans="1:6" ht="12.75">
      <c r="A215" s="1070"/>
      <c r="B215" s="1072"/>
      <c r="C215" s="59"/>
      <c r="D215" s="60"/>
      <c r="E215" s="1024"/>
      <c r="F215" s="1014"/>
    </row>
    <row r="216" spans="1:6" ht="12.75">
      <c r="A216" s="1070">
        <v>23</v>
      </c>
      <c r="B216" s="1072" t="s">
        <v>2703</v>
      </c>
      <c r="C216" s="59"/>
      <c r="D216" s="1103"/>
      <c r="E216" s="1024"/>
      <c r="F216" s="1014"/>
    </row>
    <row r="217" spans="1:6" ht="12.75">
      <c r="A217" s="1070"/>
      <c r="B217" s="1072" t="s">
        <v>2704</v>
      </c>
      <c r="C217" s="1090" t="s">
        <v>1131</v>
      </c>
      <c r="D217" s="1104">
        <v>1</v>
      </c>
      <c r="E217" s="1024"/>
      <c r="F217" s="1014">
        <f>(D217*E217)</f>
        <v>0</v>
      </c>
    </row>
    <row r="218" spans="1:6" ht="12.75">
      <c r="A218" s="1070"/>
      <c r="B218" s="1072" t="s">
        <v>2705</v>
      </c>
      <c r="C218" s="59"/>
      <c r="D218" s="60"/>
      <c r="E218" s="1024"/>
      <c r="F218" s="1014"/>
    </row>
    <row r="219" spans="1:6" ht="12.75">
      <c r="A219" s="1070"/>
      <c r="B219" s="1072" t="s">
        <v>2706</v>
      </c>
      <c r="C219" s="59" t="s">
        <v>1131</v>
      </c>
      <c r="D219" s="1086">
        <v>1</v>
      </c>
      <c r="E219" s="1024"/>
      <c r="F219" s="1014"/>
    </row>
    <row r="220" spans="1:6" ht="12.75">
      <c r="A220" s="1070"/>
      <c r="B220" s="1072" t="s">
        <v>2707</v>
      </c>
      <c r="C220" s="59" t="s">
        <v>1131</v>
      </c>
      <c r="D220" s="1086">
        <v>1</v>
      </c>
      <c r="E220" s="1024"/>
      <c r="F220" s="1014"/>
    </row>
    <row r="221" spans="1:6" ht="12.75">
      <c r="A221" s="1070"/>
      <c r="B221" s="1072" t="s">
        <v>2708</v>
      </c>
      <c r="C221" s="59" t="s">
        <v>1131</v>
      </c>
      <c r="D221" s="1086">
        <v>1</v>
      </c>
      <c r="E221" s="1024"/>
      <c r="F221" s="1014"/>
    </row>
    <row r="222" spans="1:6" ht="12.75">
      <c r="A222" s="1070"/>
      <c r="B222" s="1072" t="s">
        <v>2709</v>
      </c>
      <c r="C222" s="59"/>
      <c r="D222" s="1086"/>
      <c r="E222" s="1024"/>
      <c r="F222" s="1014"/>
    </row>
    <row r="223" spans="1:6" ht="12.75">
      <c r="A223" s="1070"/>
      <c r="B223" s="1072" t="s">
        <v>2710</v>
      </c>
      <c r="C223" s="59" t="s">
        <v>900</v>
      </c>
      <c r="D223" s="1086">
        <v>550</v>
      </c>
      <c r="E223" s="1024"/>
      <c r="F223" s="1014"/>
    </row>
    <row r="224" spans="1:6" ht="12.75">
      <c r="A224" s="1070"/>
      <c r="B224" s="1072" t="s">
        <v>2711</v>
      </c>
      <c r="C224" s="59" t="s">
        <v>900</v>
      </c>
      <c r="D224" s="1086">
        <v>240</v>
      </c>
      <c r="E224" s="1024"/>
      <c r="F224" s="1014"/>
    </row>
    <row r="225" spans="1:6" ht="12.75">
      <c r="A225" s="1070"/>
      <c r="B225" s="1072" t="s">
        <v>2712</v>
      </c>
      <c r="C225" s="59"/>
      <c r="D225" s="1086"/>
      <c r="E225" s="1024"/>
      <c r="F225" s="1014"/>
    </row>
    <row r="226" spans="1:6" ht="12.75">
      <c r="A226" s="1070"/>
      <c r="B226" s="1072" t="s">
        <v>2713</v>
      </c>
      <c r="C226" s="59" t="s">
        <v>900</v>
      </c>
      <c r="D226" s="1086">
        <v>190</v>
      </c>
      <c r="E226" s="1024"/>
      <c r="F226" s="1014"/>
    </row>
    <row r="227" spans="1:6" ht="12.75">
      <c r="A227" s="1070"/>
      <c r="B227" s="1072" t="s">
        <v>2714</v>
      </c>
      <c r="C227" s="59" t="s">
        <v>900</v>
      </c>
      <c r="D227" s="1086">
        <v>170</v>
      </c>
      <c r="E227" s="1024"/>
      <c r="F227" s="1014"/>
    </row>
    <row r="228" spans="1:6" ht="12.75">
      <c r="A228" s="1070"/>
      <c r="B228" s="1072" t="s">
        <v>2715</v>
      </c>
      <c r="C228" s="59" t="s">
        <v>614</v>
      </c>
      <c r="D228" s="1086">
        <v>12</v>
      </c>
      <c r="E228" s="1024"/>
      <c r="F228" s="1014"/>
    </row>
    <row r="229" spans="1:6" ht="12.75">
      <c r="A229" s="1070"/>
      <c r="B229" s="1072" t="s">
        <v>2716</v>
      </c>
      <c r="C229" s="59" t="s">
        <v>1131</v>
      </c>
      <c r="D229" s="1086">
        <v>1</v>
      </c>
      <c r="E229" s="1024" t="s">
        <v>1456</v>
      </c>
      <c r="F229" s="1014" t="s">
        <v>1456</v>
      </c>
    </row>
    <row r="230" spans="1:6" ht="12.75">
      <c r="A230" s="1070"/>
      <c r="B230" s="1072"/>
      <c r="C230" s="59"/>
      <c r="D230" s="1086"/>
      <c r="E230" s="1024"/>
      <c r="F230" s="1014"/>
    </row>
    <row r="231" spans="1:6" ht="12.75">
      <c r="A231" s="1105" t="s">
        <v>2717</v>
      </c>
      <c r="B231" s="1106" t="s">
        <v>2718</v>
      </c>
      <c r="C231" s="1107" t="s">
        <v>1375</v>
      </c>
      <c r="D231" s="1108">
        <v>240</v>
      </c>
      <c r="E231" s="1024"/>
      <c r="F231" s="1014">
        <f>(D231*E231)</f>
        <v>0</v>
      </c>
    </row>
    <row r="232" spans="1:6" ht="12.75">
      <c r="A232" s="1109"/>
      <c r="B232" s="1110"/>
      <c r="C232" s="1111"/>
      <c r="D232" s="1112"/>
      <c r="E232" s="1033"/>
      <c r="F232" s="1034"/>
    </row>
    <row r="233" spans="1:6" ht="22.5">
      <c r="A233" s="1105" t="s">
        <v>2719</v>
      </c>
      <c r="B233" s="1106" t="s">
        <v>2720</v>
      </c>
      <c r="C233" s="1107" t="s">
        <v>1375</v>
      </c>
      <c r="D233" s="1108">
        <v>230</v>
      </c>
      <c r="E233" s="1024"/>
      <c r="F233" s="1014">
        <f>(D233*E233)</f>
        <v>0</v>
      </c>
    </row>
    <row r="234" spans="1:6" ht="12.75">
      <c r="A234" s="1109"/>
      <c r="B234" s="1110"/>
      <c r="C234" s="1111"/>
      <c r="D234" s="1112"/>
      <c r="E234" s="1033"/>
      <c r="F234" s="1034"/>
    </row>
    <row r="235" spans="1:6" ht="12.75">
      <c r="A235" s="1105" t="s">
        <v>2721</v>
      </c>
      <c r="B235" s="1106" t="s">
        <v>2722</v>
      </c>
      <c r="C235" s="1107" t="s">
        <v>614</v>
      </c>
      <c r="D235" s="1108">
        <v>230</v>
      </c>
      <c r="E235" s="1024"/>
      <c r="F235" s="1014">
        <f>(D235*E235)</f>
        <v>0</v>
      </c>
    </row>
    <row r="236" spans="1:6" ht="12.75">
      <c r="A236" s="1109"/>
      <c r="B236" s="1110"/>
      <c r="C236" s="1111"/>
      <c r="D236" s="1112"/>
      <c r="E236" s="1033"/>
      <c r="F236" s="1034"/>
    </row>
    <row r="237" spans="1:6" ht="12.75">
      <c r="A237" s="1105" t="s">
        <v>2723</v>
      </c>
      <c r="B237" s="1113" t="s">
        <v>2724</v>
      </c>
      <c r="C237" s="1107" t="s">
        <v>614</v>
      </c>
      <c r="D237" s="1108">
        <v>6</v>
      </c>
      <c r="E237" s="1024"/>
      <c r="F237" s="1014">
        <f>(D237*E237)</f>
        <v>0</v>
      </c>
    </row>
    <row r="238" spans="1:6" ht="12.75">
      <c r="A238" s="1114"/>
      <c r="B238" s="1115"/>
      <c r="C238" s="1116"/>
      <c r="D238" s="1117"/>
      <c r="E238" s="1033"/>
      <c r="F238" s="1034"/>
    </row>
    <row r="239" spans="1:6" ht="12.75">
      <c r="A239" s="1105" t="s">
        <v>2725</v>
      </c>
      <c r="B239" s="1106" t="s">
        <v>2726</v>
      </c>
      <c r="C239" s="1107" t="s">
        <v>614</v>
      </c>
      <c r="D239" s="1108">
        <v>8</v>
      </c>
      <c r="E239" s="1024"/>
      <c r="F239" s="1014">
        <f>(D239*E239)</f>
        <v>0</v>
      </c>
    </row>
    <row r="240" spans="1:6" ht="12.75">
      <c r="A240" s="1109"/>
      <c r="B240" s="1110"/>
      <c r="C240" s="1111"/>
      <c r="D240" s="1112"/>
      <c r="E240" s="1033"/>
      <c r="F240" s="1034"/>
    </row>
    <row r="241" spans="1:6" ht="12.75">
      <c r="A241" s="1105" t="s">
        <v>2727</v>
      </c>
      <c r="B241" s="1113" t="s">
        <v>2728</v>
      </c>
      <c r="C241" s="1107" t="s">
        <v>614</v>
      </c>
      <c r="D241" s="1108">
        <v>40</v>
      </c>
      <c r="E241" s="1024"/>
      <c r="F241" s="1014">
        <f>(D241*E241)</f>
        <v>0</v>
      </c>
    </row>
    <row r="242" spans="1:6" ht="12.75">
      <c r="A242" s="1109"/>
      <c r="B242" s="1110"/>
      <c r="C242" s="1111"/>
      <c r="D242" s="1112"/>
      <c r="E242" s="1033"/>
      <c r="F242" s="1034"/>
    </row>
    <row r="243" spans="1:6" ht="12.75">
      <c r="A243" s="1105" t="s">
        <v>2729</v>
      </c>
      <c r="B243" s="1106" t="s">
        <v>2730</v>
      </c>
      <c r="C243" s="1107" t="s">
        <v>614</v>
      </c>
      <c r="D243" s="1108">
        <v>4</v>
      </c>
      <c r="E243" s="1024"/>
      <c r="F243" s="1014">
        <f>(D243*E243)</f>
        <v>0</v>
      </c>
    </row>
    <row r="244" spans="1:6" ht="12.75">
      <c r="A244" s="1070"/>
      <c r="B244" s="1072"/>
      <c r="C244" s="59"/>
      <c r="D244" s="60"/>
      <c r="E244" s="1024"/>
      <c r="F244" s="1014"/>
    </row>
    <row r="245" spans="1:6" ht="12.75">
      <c r="A245" s="1070">
        <v>31</v>
      </c>
      <c r="B245" s="1072" t="s">
        <v>2731</v>
      </c>
      <c r="C245" s="59" t="s">
        <v>1131</v>
      </c>
      <c r="D245" s="60">
        <v>1</v>
      </c>
      <c r="E245" s="1024"/>
      <c r="F245" s="1014">
        <f>(D245*E245)</f>
        <v>0</v>
      </c>
    </row>
    <row r="246" spans="1:6" ht="12.75">
      <c r="A246" s="1070"/>
      <c r="B246" s="1072"/>
      <c r="C246" s="59"/>
      <c r="D246" s="60"/>
      <c r="E246" s="1024"/>
      <c r="F246" s="1014" t="s">
        <v>1456</v>
      </c>
    </row>
    <row r="247" spans="1:6" ht="12.75">
      <c r="A247" s="1099">
        <v>32</v>
      </c>
      <c r="B247" s="1089" t="s">
        <v>2732</v>
      </c>
      <c r="C247" s="1093" t="s">
        <v>592</v>
      </c>
      <c r="D247" s="1086">
        <v>10</v>
      </c>
      <c r="E247" s="1024"/>
      <c r="F247" s="1014">
        <f>(D247*E247)</f>
        <v>0</v>
      </c>
    </row>
    <row r="248" spans="1:6" ht="12.75">
      <c r="A248" s="1070" t="s">
        <v>1456</v>
      </c>
      <c r="B248" s="1072"/>
      <c r="C248" s="59"/>
      <c r="D248" s="60"/>
      <c r="E248" s="1024" t="s">
        <v>1456</v>
      </c>
      <c r="F248" s="1014" t="s">
        <v>1456</v>
      </c>
    </row>
    <row r="249" spans="1:6" ht="12.75">
      <c r="A249" s="1070">
        <v>33</v>
      </c>
      <c r="B249" s="1072" t="s">
        <v>2733</v>
      </c>
      <c r="C249" s="59" t="s">
        <v>1131</v>
      </c>
      <c r="D249" s="60">
        <v>1</v>
      </c>
      <c r="E249" s="1024"/>
      <c r="F249" s="1014">
        <f>(D249*E249)</f>
        <v>0</v>
      </c>
    </row>
    <row r="250" spans="1:6" ht="12.75">
      <c r="A250" s="1070" t="s">
        <v>1456</v>
      </c>
      <c r="B250" s="1072"/>
      <c r="C250" s="59"/>
      <c r="D250" s="60"/>
      <c r="E250" s="1024"/>
      <c r="F250" s="1014"/>
    </row>
    <row r="251" spans="1:6" s="1037" customFormat="1" ht="12.75">
      <c r="A251" s="56">
        <v>34</v>
      </c>
      <c r="B251" s="1085" t="s">
        <v>2734</v>
      </c>
      <c r="C251" s="57" t="s">
        <v>1131</v>
      </c>
      <c r="D251" s="58">
        <v>1</v>
      </c>
      <c r="E251" s="1035"/>
      <c r="F251" s="1036">
        <f>(D251*E251)</f>
        <v>0</v>
      </c>
    </row>
    <row r="252" spans="1:6" ht="12.75">
      <c r="A252" s="1070" t="s">
        <v>1456</v>
      </c>
      <c r="B252" s="1072"/>
      <c r="C252" s="59"/>
      <c r="D252" s="60"/>
      <c r="E252" s="1024" t="s">
        <v>1456</v>
      </c>
      <c r="F252" s="1014" t="s">
        <v>1456</v>
      </c>
    </row>
    <row r="253" spans="1:6" s="1040" customFormat="1" ht="18" customHeight="1">
      <c r="A253" s="1118"/>
      <c r="B253" s="1119" t="s">
        <v>2735</v>
      </c>
      <c r="C253" s="1118"/>
      <c r="D253" s="1120"/>
      <c r="E253" s="1038" t="s">
        <v>1456</v>
      </c>
      <c r="F253" s="1039">
        <f>SUM(F53:F251)</f>
        <v>0</v>
      </c>
    </row>
    <row r="254" spans="1:6" ht="12.75">
      <c r="A254" s="1070"/>
      <c r="B254" s="1071"/>
      <c r="C254" s="59"/>
      <c r="D254" s="1086"/>
      <c r="E254" s="1024" t="s">
        <v>1456</v>
      </c>
      <c r="F254" s="1014" t="s">
        <v>1456</v>
      </c>
    </row>
    <row r="255" spans="1:6" ht="12.75">
      <c r="A255" s="1070"/>
      <c r="B255" s="1071" t="s">
        <v>2598</v>
      </c>
      <c r="C255" s="59"/>
      <c r="D255" s="1086"/>
      <c r="E255" s="1024" t="s">
        <v>1456</v>
      </c>
      <c r="F255" s="1014"/>
    </row>
    <row r="256" spans="1:6" ht="12.75">
      <c r="A256" s="1070"/>
      <c r="B256" s="1071"/>
      <c r="C256" s="59"/>
      <c r="D256" s="1086"/>
      <c r="E256" s="1024" t="s">
        <v>1456</v>
      </c>
      <c r="F256" s="1014"/>
    </row>
    <row r="257" spans="1:6" ht="12.75">
      <c r="A257" s="1070"/>
      <c r="B257" s="1071" t="s">
        <v>2736</v>
      </c>
      <c r="C257" s="59"/>
      <c r="D257" s="1086"/>
      <c r="E257" s="1024" t="s">
        <v>1456</v>
      </c>
      <c r="F257" s="1014"/>
    </row>
    <row r="258" spans="1:6" ht="12.75">
      <c r="A258" s="1070"/>
      <c r="B258" s="1071"/>
      <c r="C258" s="59"/>
      <c r="D258" s="1086"/>
      <c r="E258" s="1024" t="s">
        <v>1456</v>
      </c>
      <c r="F258" s="1014"/>
    </row>
    <row r="259" spans="1:6" ht="12.75">
      <c r="A259" s="56">
        <v>1</v>
      </c>
      <c r="B259" s="62" t="s">
        <v>2153</v>
      </c>
      <c r="C259" s="115" t="s">
        <v>1131</v>
      </c>
      <c r="D259" s="1121">
        <v>1</v>
      </c>
      <c r="E259" s="1024"/>
      <c r="F259" s="1014">
        <f>(D259*E259)</f>
        <v>0</v>
      </c>
    </row>
    <row r="260" spans="1:6" ht="12.75">
      <c r="A260" s="56"/>
      <c r="B260" s="62" t="s">
        <v>2154</v>
      </c>
      <c r="C260" s="57" t="s">
        <v>614</v>
      </c>
      <c r="D260" s="57">
        <v>2</v>
      </c>
      <c r="E260" s="1032"/>
      <c r="F260" s="1014"/>
    </row>
    <row r="261" spans="1:6" ht="12.75">
      <c r="A261" s="56"/>
      <c r="B261" s="62" t="s">
        <v>2155</v>
      </c>
      <c r="C261" s="57" t="s">
        <v>614</v>
      </c>
      <c r="D261" s="57">
        <v>1</v>
      </c>
      <c r="E261" s="1024"/>
      <c r="F261" s="1014" t="s">
        <v>1456</v>
      </c>
    </row>
    <row r="262" spans="1:6" ht="12.75">
      <c r="A262" s="56"/>
      <c r="B262" s="62" t="s">
        <v>2156</v>
      </c>
      <c r="C262" s="57" t="s">
        <v>614</v>
      </c>
      <c r="D262" s="57">
        <v>1</v>
      </c>
      <c r="E262" s="1032"/>
      <c r="F262" s="1014"/>
    </row>
    <row r="263" spans="1:6" ht="12.75">
      <c r="A263" s="56"/>
      <c r="B263" s="62" t="s">
        <v>2157</v>
      </c>
      <c r="C263" s="57" t="s">
        <v>1131</v>
      </c>
      <c r="D263" s="57">
        <v>1</v>
      </c>
      <c r="E263" s="1024"/>
      <c r="F263" s="1014"/>
    </row>
    <row r="264" spans="1:6" ht="12.75">
      <c r="A264" s="56"/>
      <c r="B264" s="62"/>
      <c r="C264" s="57"/>
      <c r="D264" s="58"/>
      <c r="E264" s="1024"/>
      <c r="F264" s="1014" t="s">
        <v>1456</v>
      </c>
    </row>
    <row r="265" spans="1:6" ht="12.75">
      <c r="A265" s="56">
        <v>2</v>
      </c>
      <c r="B265" s="62" t="s">
        <v>2158</v>
      </c>
      <c r="C265" s="59" t="s">
        <v>726</v>
      </c>
      <c r="D265" s="60">
        <v>4</v>
      </c>
      <c r="E265" s="1024"/>
      <c r="F265" s="1014">
        <f>(D265*E265)</f>
        <v>0</v>
      </c>
    </row>
    <row r="266" spans="1:6" ht="12.75">
      <c r="A266" s="56"/>
      <c r="B266" s="62"/>
      <c r="C266" s="61"/>
      <c r="D266" s="60"/>
      <c r="E266" s="1024"/>
      <c r="F266" s="1014" t="s">
        <v>1456</v>
      </c>
    </row>
    <row r="267" spans="1:6" ht="12.75">
      <c r="A267" s="56">
        <v>3</v>
      </c>
      <c r="B267" s="62" t="s">
        <v>2159</v>
      </c>
      <c r="C267" s="57" t="s">
        <v>1375</v>
      </c>
      <c r="D267" s="58">
        <v>180</v>
      </c>
      <c r="E267" s="1024"/>
      <c r="F267" s="1014">
        <f>(D267*E267)</f>
        <v>0</v>
      </c>
    </row>
    <row r="268" spans="1:6" ht="12.75">
      <c r="A268" s="56"/>
      <c r="B268" s="62" t="s">
        <v>2160</v>
      </c>
      <c r="C268" s="57"/>
      <c r="D268" s="58"/>
      <c r="E268" s="1032"/>
      <c r="F268" s="1014" t="s">
        <v>1456</v>
      </c>
    </row>
    <row r="269" spans="1:6" ht="12.75">
      <c r="A269" s="56"/>
      <c r="B269" s="62"/>
      <c r="C269" s="57"/>
      <c r="D269" s="58"/>
      <c r="E269" s="1024"/>
      <c r="F269" s="1014" t="s">
        <v>1456</v>
      </c>
    </row>
    <row r="270" spans="1:6" ht="12.75">
      <c r="A270" s="56">
        <v>4</v>
      </c>
      <c r="B270" s="62" t="s">
        <v>2159</v>
      </c>
      <c r="C270" s="57" t="s">
        <v>1375</v>
      </c>
      <c r="D270" s="58">
        <v>100</v>
      </c>
      <c r="E270" s="1024"/>
      <c r="F270" s="1014">
        <f>(D270*E270)</f>
        <v>0</v>
      </c>
    </row>
    <row r="271" spans="1:6" ht="12.75">
      <c r="A271" s="56"/>
      <c r="B271" s="62" t="s">
        <v>2161</v>
      </c>
      <c r="C271" s="57"/>
      <c r="D271" s="58"/>
      <c r="E271" s="1032"/>
      <c r="F271" s="1014" t="s">
        <v>1456</v>
      </c>
    </row>
    <row r="272" spans="1:6" ht="12.75">
      <c r="A272" s="56"/>
      <c r="B272" s="62"/>
      <c r="C272" s="57"/>
      <c r="D272" s="58"/>
      <c r="E272" s="1024"/>
      <c r="F272" s="1014">
        <f>(D249*E249)</f>
        <v>0</v>
      </c>
    </row>
    <row r="273" spans="1:6" ht="13.5" customHeight="1">
      <c r="A273" s="56">
        <v>5</v>
      </c>
      <c r="B273" s="62" t="s">
        <v>2162</v>
      </c>
      <c r="C273" s="57" t="s">
        <v>726</v>
      </c>
      <c r="D273" s="58">
        <v>4</v>
      </c>
      <c r="E273" s="1024"/>
      <c r="F273" s="1014">
        <f>(D273*E273)</f>
        <v>0</v>
      </c>
    </row>
    <row r="274" spans="1:6" ht="12.75">
      <c r="A274" s="56"/>
      <c r="B274" s="62" t="s">
        <v>2163</v>
      </c>
      <c r="C274" s="57"/>
      <c r="D274" s="58"/>
      <c r="E274" s="1024"/>
      <c r="F274" s="1014" t="s">
        <v>1456</v>
      </c>
    </row>
    <row r="275" spans="1:6" ht="12.75">
      <c r="A275" s="56"/>
      <c r="B275" s="62"/>
      <c r="C275" s="57"/>
      <c r="D275" s="58"/>
      <c r="E275" s="1024"/>
      <c r="F275" s="1014" t="s">
        <v>1456</v>
      </c>
    </row>
    <row r="276" spans="1:6" ht="12.75">
      <c r="A276" s="56">
        <v>6</v>
      </c>
      <c r="B276" s="62" t="s">
        <v>2164</v>
      </c>
      <c r="C276" s="57" t="s">
        <v>1456</v>
      </c>
      <c r="D276" s="58" t="s">
        <v>1456</v>
      </c>
      <c r="E276" s="1032"/>
      <c r="F276" s="1029" t="s">
        <v>1456</v>
      </c>
    </row>
    <row r="277" spans="1:6" ht="12.75">
      <c r="A277" s="56"/>
      <c r="B277" s="62" t="s">
        <v>2165</v>
      </c>
      <c r="C277" s="57" t="s">
        <v>2166</v>
      </c>
      <c r="D277" s="58">
        <v>150</v>
      </c>
      <c r="E277" s="1024"/>
      <c r="F277" s="1014">
        <f>(D277*E277)</f>
        <v>0</v>
      </c>
    </row>
    <row r="278" spans="1:6" ht="12.75">
      <c r="A278" s="56"/>
      <c r="B278" s="62"/>
      <c r="C278" s="57"/>
      <c r="D278" s="58"/>
      <c r="E278" s="1024"/>
      <c r="F278" s="1014" t="s">
        <v>1456</v>
      </c>
    </row>
    <row r="279" spans="1:6" ht="12.75">
      <c r="A279" s="56">
        <v>7</v>
      </c>
      <c r="B279" s="62" t="s">
        <v>2167</v>
      </c>
      <c r="C279" s="57" t="s">
        <v>1131</v>
      </c>
      <c r="D279" s="58">
        <v>1</v>
      </c>
      <c r="E279" s="1024"/>
      <c r="F279" s="1014">
        <f>(D279*E279)</f>
        <v>0</v>
      </c>
    </row>
    <row r="280" spans="1:6" ht="12.75">
      <c r="A280" s="56"/>
      <c r="B280" s="62"/>
      <c r="C280" s="57"/>
      <c r="D280" s="58"/>
      <c r="E280" s="1024"/>
      <c r="F280" s="1014" t="s">
        <v>1456</v>
      </c>
    </row>
    <row r="281" spans="1:6" ht="12.75">
      <c r="A281" s="56">
        <v>8</v>
      </c>
      <c r="B281" s="62" t="s">
        <v>2168</v>
      </c>
      <c r="C281" s="57" t="s">
        <v>1131</v>
      </c>
      <c r="D281" s="58">
        <v>1</v>
      </c>
      <c r="E281" s="1024"/>
      <c r="F281" s="1014">
        <f>(D281*E281)</f>
        <v>0</v>
      </c>
    </row>
    <row r="282" spans="1:6" ht="12.75">
      <c r="A282" s="56"/>
      <c r="B282" s="62" t="s">
        <v>2169</v>
      </c>
      <c r="C282" s="57"/>
      <c r="D282" s="58"/>
      <c r="E282" s="1024"/>
      <c r="F282" s="1014"/>
    </row>
    <row r="283" spans="1:6" ht="12.75">
      <c r="A283" s="56"/>
      <c r="B283" s="62"/>
      <c r="C283" s="57"/>
      <c r="D283" s="58"/>
      <c r="E283" s="1032"/>
      <c r="F283" s="1014"/>
    </row>
    <row r="284" spans="1:6" ht="12.75">
      <c r="A284" s="70">
        <v>9</v>
      </c>
      <c r="B284" s="71" t="s">
        <v>2170</v>
      </c>
      <c r="C284" s="72" t="s">
        <v>2600</v>
      </c>
      <c r="D284" s="73">
        <v>4</v>
      </c>
      <c r="E284" s="1030"/>
      <c r="F284" s="1031">
        <f>(D284*E284)</f>
        <v>0</v>
      </c>
    </row>
    <row r="285" spans="1:6" ht="12.75">
      <c r="A285" s="1070"/>
      <c r="B285" s="1072"/>
      <c r="C285" s="59"/>
      <c r="D285" s="1086"/>
      <c r="E285" s="1032"/>
      <c r="F285" s="1014"/>
    </row>
    <row r="286" spans="1:6" ht="12.75">
      <c r="A286" s="1070"/>
      <c r="B286" s="1071" t="s">
        <v>2171</v>
      </c>
      <c r="C286" s="59"/>
      <c r="D286" s="1086"/>
      <c r="E286" s="1024" t="s">
        <v>1456</v>
      </c>
      <c r="F286" s="1029">
        <f>SUM(F257:F284)</f>
        <v>0</v>
      </c>
    </row>
    <row r="287" spans="1:6" ht="12.75">
      <c r="A287" s="1070"/>
      <c r="B287" s="1071"/>
      <c r="C287" s="59"/>
      <c r="D287" s="1086"/>
      <c r="E287" s="1024" t="s">
        <v>1456</v>
      </c>
      <c r="F287" s="1029" t="s">
        <v>1456</v>
      </c>
    </row>
    <row r="288" spans="1:6" ht="12.75">
      <c r="A288" s="1070"/>
      <c r="B288" s="1071" t="s">
        <v>2172</v>
      </c>
      <c r="C288" s="59"/>
      <c r="D288" s="1086"/>
      <c r="E288" s="1032"/>
      <c r="F288" s="1014" t="s">
        <v>1456</v>
      </c>
    </row>
    <row r="289" spans="1:6" ht="12.75">
      <c r="A289" s="1070"/>
      <c r="B289" s="1071"/>
      <c r="C289" s="59"/>
      <c r="D289" s="1086"/>
      <c r="E289" s="1032"/>
      <c r="F289" s="1014" t="s">
        <v>1456</v>
      </c>
    </row>
    <row r="290" spans="1:6" ht="22.5">
      <c r="A290" s="1070">
        <v>1</v>
      </c>
      <c r="B290" s="1072" t="s">
        <v>2417</v>
      </c>
      <c r="C290" s="59"/>
      <c r="D290" s="1086"/>
      <c r="E290" s="1032"/>
      <c r="F290" s="1014" t="s">
        <v>1456</v>
      </c>
    </row>
    <row r="291" spans="1:6" ht="12.75">
      <c r="A291" s="1070"/>
      <c r="B291" s="1072" t="s">
        <v>2418</v>
      </c>
      <c r="C291" s="59" t="s">
        <v>614</v>
      </c>
      <c r="D291" s="1086">
        <v>20</v>
      </c>
      <c r="E291" s="1024"/>
      <c r="F291" s="1014">
        <f>(D291*E291)</f>
        <v>0</v>
      </c>
    </row>
    <row r="292" spans="1:6" ht="12.75">
      <c r="A292" s="1070"/>
      <c r="B292" s="1072" t="s">
        <v>2419</v>
      </c>
      <c r="C292" s="59" t="s">
        <v>614</v>
      </c>
      <c r="D292" s="1086">
        <v>20</v>
      </c>
      <c r="E292" s="1024"/>
      <c r="F292" s="1014">
        <f>(D292*E292)</f>
        <v>0</v>
      </c>
    </row>
    <row r="293" spans="1:6" ht="12.75">
      <c r="A293" s="1070"/>
      <c r="B293" s="1072" t="s">
        <v>2420</v>
      </c>
      <c r="C293" s="59" t="s">
        <v>614</v>
      </c>
      <c r="D293" s="1086">
        <v>40</v>
      </c>
      <c r="E293" s="1024"/>
      <c r="F293" s="1014">
        <f>(D293*E293)</f>
        <v>0</v>
      </c>
    </row>
    <row r="294" spans="1:6" ht="12.75">
      <c r="A294" s="1070"/>
      <c r="B294" s="1072"/>
      <c r="C294" s="59"/>
      <c r="D294" s="1086"/>
      <c r="E294" s="1032"/>
      <c r="F294" s="1014"/>
    </row>
    <row r="295" spans="1:6" ht="22.5">
      <c r="A295" s="1070">
        <v>2</v>
      </c>
      <c r="B295" s="1072" t="s">
        <v>2421</v>
      </c>
      <c r="C295" s="59" t="s">
        <v>1375</v>
      </c>
      <c r="D295" s="1086">
        <v>1650</v>
      </c>
      <c r="E295" s="1024"/>
      <c r="F295" s="1014">
        <f>(D295*E295)</f>
        <v>0</v>
      </c>
    </row>
    <row r="296" spans="1:6" ht="12.75">
      <c r="A296" s="1070"/>
      <c r="B296" s="1072" t="s">
        <v>2422</v>
      </c>
      <c r="C296" s="59" t="s">
        <v>1456</v>
      </c>
      <c r="D296" s="1086" t="s">
        <v>1456</v>
      </c>
      <c r="E296" s="1032"/>
      <c r="F296" s="1014"/>
    </row>
    <row r="297" spans="1:6" ht="12.75">
      <c r="A297" s="1070"/>
      <c r="B297" s="1072"/>
      <c r="C297" s="59"/>
      <c r="D297" s="1122"/>
      <c r="E297" s="1032"/>
      <c r="F297" s="1014" t="s">
        <v>1456</v>
      </c>
    </row>
    <row r="298" spans="1:6" ht="12.75">
      <c r="A298" s="1070">
        <v>3</v>
      </c>
      <c r="B298" s="1072" t="s">
        <v>2423</v>
      </c>
      <c r="C298" s="59" t="s">
        <v>1375</v>
      </c>
      <c r="D298" s="1086">
        <v>110</v>
      </c>
      <c r="E298" s="1024"/>
      <c r="F298" s="1014">
        <f>(D298*E298)</f>
        <v>0</v>
      </c>
    </row>
    <row r="299" spans="1:6" ht="12.75">
      <c r="A299" s="1070"/>
      <c r="B299" s="1072" t="s">
        <v>2422</v>
      </c>
      <c r="C299" s="59" t="s">
        <v>1456</v>
      </c>
      <c r="D299" s="1086"/>
      <c r="E299" s="1032"/>
      <c r="F299" s="1014"/>
    </row>
    <row r="300" spans="1:6" ht="12.75">
      <c r="A300" s="1070"/>
      <c r="B300" s="1072"/>
      <c r="C300" s="59"/>
      <c r="D300" s="1086" t="s">
        <v>1456</v>
      </c>
      <c r="E300" s="1032"/>
      <c r="F300" s="1014"/>
    </row>
    <row r="301" spans="1:6" ht="12.75">
      <c r="A301" s="1070">
        <v>4</v>
      </c>
      <c r="B301" s="1072" t="s">
        <v>2424</v>
      </c>
      <c r="C301" s="59" t="s">
        <v>1375</v>
      </c>
      <c r="D301" s="1086">
        <v>90</v>
      </c>
      <c r="E301" s="1024"/>
      <c r="F301" s="1014">
        <f>(D301*E301)</f>
        <v>0</v>
      </c>
    </row>
    <row r="302" spans="1:6" ht="12.75">
      <c r="A302" s="1070"/>
      <c r="B302" s="1072" t="s">
        <v>2422</v>
      </c>
      <c r="C302" s="59" t="s">
        <v>1456</v>
      </c>
      <c r="D302" s="1086" t="s">
        <v>1456</v>
      </c>
      <c r="E302" s="1032"/>
      <c r="F302" s="1014" t="s">
        <v>1456</v>
      </c>
    </row>
    <row r="303" spans="1:6" ht="12.75">
      <c r="A303" s="1070"/>
      <c r="B303" s="1072"/>
      <c r="C303" s="59"/>
      <c r="D303" s="1086"/>
      <c r="E303" s="1032"/>
      <c r="F303" s="1014" t="s">
        <v>1456</v>
      </c>
    </row>
    <row r="304" spans="1:6" ht="22.5">
      <c r="A304" s="1070">
        <v>5</v>
      </c>
      <c r="B304" s="1089" t="s">
        <v>2425</v>
      </c>
      <c r="C304" s="1090" t="s">
        <v>1131</v>
      </c>
      <c r="D304" s="1121">
        <v>1</v>
      </c>
      <c r="E304" s="1024"/>
      <c r="F304" s="1014">
        <f>(D304*E304)</f>
        <v>0</v>
      </c>
    </row>
    <row r="305" spans="1:6" ht="22.5">
      <c r="A305" s="1070"/>
      <c r="B305" s="1072" t="s">
        <v>2426</v>
      </c>
      <c r="C305" s="59" t="s">
        <v>614</v>
      </c>
      <c r="D305" s="1100">
        <v>4</v>
      </c>
      <c r="E305" s="1032"/>
      <c r="F305" s="1014" t="s">
        <v>1456</v>
      </c>
    </row>
    <row r="306" spans="1:6" ht="12.75">
      <c r="A306" s="1070"/>
      <c r="B306" s="1072" t="s">
        <v>2420</v>
      </c>
      <c r="C306" s="59" t="s">
        <v>614</v>
      </c>
      <c r="D306" s="1100">
        <v>2</v>
      </c>
      <c r="E306" s="1032"/>
      <c r="F306" s="1014"/>
    </row>
    <row r="307" spans="1:6" ht="12.75">
      <c r="A307" s="1070"/>
      <c r="B307" s="1072" t="s">
        <v>2427</v>
      </c>
      <c r="C307" s="59" t="s">
        <v>614</v>
      </c>
      <c r="D307" s="1100">
        <v>3</v>
      </c>
      <c r="E307" s="1032"/>
      <c r="F307" s="1014" t="s">
        <v>1456</v>
      </c>
    </row>
    <row r="308" spans="1:6" ht="12.75">
      <c r="A308" s="1070"/>
      <c r="B308" s="1072" t="s">
        <v>2428</v>
      </c>
      <c r="C308" s="59" t="s">
        <v>614</v>
      </c>
      <c r="D308" s="1100">
        <v>5</v>
      </c>
      <c r="E308" s="1032"/>
      <c r="F308" s="1014"/>
    </row>
    <row r="309" spans="1:6" ht="12.75">
      <c r="A309" s="1070"/>
      <c r="B309" s="1072" t="s">
        <v>2429</v>
      </c>
      <c r="C309" s="59" t="s">
        <v>614</v>
      </c>
      <c r="D309" s="1100">
        <v>10</v>
      </c>
      <c r="E309" s="1032"/>
      <c r="F309" s="1014"/>
    </row>
    <row r="310" spans="1:6" ht="12.75">
      <c r="A310" s="1070"/>
      <c r="B310" s="1072" t="s">
        <v>2430</v>
      </c>
      <c r="C310" s="59" t="s">
        <v>614</v>
      </c>
      <c r="D310" s="1100">
        <v>10</v>
      </c>
      <c r="E310" s="1032"/>
      <c r="F310" s="1014" t="s">
        <v>1456</v>
      </c>
    </row>
    <row r="311" spans="1:6" ht="12.75">
      <c r="A311" s="1070"/>
      <c r="B311" s="1072" t="s">
        <v>2431</v>
      </c>
      <c r="C311" s="59" t="s">
        <v>614</v>
      </c>
      <c r="D311" s="1100">
        <v>1</v>
      </c>
      <c r="E311" s="1032"/>
      <c r="F311" s="1014"/>
    </row>
    <row r="312" spans="1:6" ht="12.75">
      <c r="A312" s="1070"/>
      <c r="B312" s="1072" t="s">
        <v>2432</v>
      </c>
      <c r="C312" s="59" t="s">
        <v>614</v>
      </c>
      <c r="D312" s="1100">
        <v>1</v>
      </c>
      <c r="E312" s="1032"/>
      <c r="F312" s="1014"/>
    </row>
    <row r="313" spans="1:6" ht="12.75">
      <c r="A313" s="1070"/>
      <c r="B313" s="1072" t="s">
        <v>2433</v>
      </c>
      <c r="C313" s="59" t="s">
        <v>614</v>
      </c>
      <c r="D313" s="1100">
        <v>1</v>
      </c>
      <c r="E313" s="1032"/>
      <c r="F313" s="1014" t="s">
        <v>1456</v>
      </c>
    </row>
    <row r="314" spans="1:6" ht="12.75">
      <c r="A314" s="1070"/>
      <c r="B314" s="1072" t="s">
        <v>2434</v>
      </c>
      <c r="C314" s="59" t="s">
        <v>614</v>
      </c>
      <c r="D314" s="1100">
        <v>1</v>
      </c>
      <c r="E314" s="1032"/>
      <c r="F314" s="1014"/>
    </row>
    <row r="315" spans="1:6" ht="12.75">
      <c r="A315" s="1070"/>
      <c r="B315" s="1072" t="s">
        <v>2435</v>
      </c>
      <c r="C315" s="59" t="s">
        <v>614</v>
      </c>
      <c r="D315" s="1100">
        <v>1</v>
      </c>
      <c r="E315" s="1032"/>
      <c r="F315" s="1014"/>
    </row>
    <row r="316" spans="1:6" ht="12.75">
      <c r="A316" s="1070"/>
      <c r="B316" s="1072"/>
      <c r="C316" s="59"/>
      <c r="D316" s="1086"/>
      <c r="E316" s="1032"/>
      <c r="F316" s="1014" t="s">
        <v>1456</v>
      </c>
    </row>
    <row r="317" spans="1:6" ht="12.75">
      <c r="A317" s="70">
        <v>6</v>
      </c>
      <c r="B317" s="1087" t="s">
        <v>2436</v>
      </c>
      <c r="C317" s="72" t="s">
        <v>614</v>
      </c>
      <c r="D317" s="1123">
        <v>40</v>
      </c>
      <c r="E317" s="1030"/>
      <c r="F317" s="1031">
        <f>(D317*E317)</f>
        <v>0</v>
      </c>
    </row>
    <row r="318" spans="1:6" ht="12.75">
      <c r="A318" s="1070"/>
      <c r="B318" s="1072"/>
      <c r="C318" s="59"/>
      <c r="D318" s="1086"/>
      <c r="E318" s="1032"/>
      <c r="F318" s="1014"/>
    </row>
    <row r="319" spans="1:6" ht="12.75">
      <c r="A319" s="1070"/>
      <c r="B319" s="1071" t="s">
        <v>2437</v>
      </c>
      <c r="C319" s="59"/>
      <c r="D319" s="1086"/>
      <c r="E319" s="1032"/>
      <c r="F319" s="1029">
        <f>SUM(F289:F318)</f>
        <v>0</v>
      </c>
    </row>
    <row r="320" spans="1:6" ht="12.75">
      <c r="A320" s="1070"/>
      <c r="B320" s="1071"/>
      <c r="C320" s="59"/>
      <c r="D320" s="1086"/>
      <c r="E320" s="1032"/>
      <c r="F320" s="1014"/>
    </row>
    <row r="321" spans="1:6" ht="12.75">
      <c r="A321" s="1124"/>
      <c r="B321" s="1071" t="s">
        <v>2438</v>
      </c>
      <c r="C321" s="59"/>
      <c r="D321" s="1086"/>
      <c r="E321" s="1032"/>
      <c r="F321" s="1014"/>
    </row>
    <row r="322" spans="1:6" ht="12.75">
      <c r="A322" s="1070"/>
      <c r="B322" s="1071"/>
      <c r="C322" s="59"/>
      <c r="D322" s="1086"/>
      <c r="E322" s="1024" t="s">
        <v>1456</v>
      </c>
      <c r="F322" s="1014" t="s">
        <v>1456</v>
      </c>
    </row>
    <row r="323" spans="1:6" ht="12.75">
      <c r="A323" s="1070">
        <v>1</v>
      </c>
      <c r="B323" s="1102" t="s">
        <v>2439</v>
      </c>
      <c r="C323" s="1090" t="s">
        <v>1131</v>
      </c>
      <c r="D323" s="1121">
        <v>1</v>
      </c>
      <c r="E323" s="1024"/>
      <c r="F323" s="1014">
        <f>(D323*E323)</f>
        <v>0</v>
      </c>
    </row>
    <row r="324" spans="1:6" ht="12.75">
      <c r="A324" s="1070"/>
      <c r="B324" s="1102" t="s">
        <v>2440</v>
      </c>
      <c r="C324" s="1125"/>
      <c r="D324" s="1126"/>
      <c r="E324" s="1013"/>
      <c r="F324" s="1014"/>
    </row>
    <row r="325" spans="1:6" ht="12.75">
      <c r="A325" s="1070" t="s">
        <v>1456</v>
      </c>
      <c r="B325" s="1127" t="s">
        <v>2441</v>
      </c>
      <c r="C325" s="59" t="s">
        <v>614</v>
      </c>
      <c r="D325" s="1100">
        <v>1</v>
      </c>
      <c r="E325" s="1013"/>
      <c r="F325" s="1014" t="s">
        <v>1456</v>
      </c>
    </row>
    <row r="326" spans="1:6" ht="57">
      <c r="A326" s="1070"/>
      <c r="B326" s="1089" t="s">
        <v>2442</v>
      </c>
      <c r="C326" s="59" t="s">
        <v>1456</v>
      </c>
      <c r="D326" s="1100" t="s">
        <v>1456</v>
      </c>
      <c r="E326" s="1013"/>
      <c r="F326" s="1014" t="s">
        <v>1456</v>
      </c>
    </row>
    <row r="327" spans="1:6" ht="12.75">
      <c r="A327" s="1070"/>
      <c r="B327" s="1127" t="s">
        <v>2443</v>
      </c>
      <c r="C327" s="59" t="s">
        <v>614</v>
      </c>
      <c r="D327" s="1100">
        <v>1</v>
      </c>
      <c r="E327" s="1013"/>
      <c r="F327" s="1014" t="s">
        <v>1456</v>
      </c>
    </row>
    <row r="328" spans="1:6" ht="34.5">
      <c r="A328" s="1070"/>
      <c r="B328" s="1089" t="s">
        <v>2444</v>
      </c>
      <c r="C328" s="59" t="s">
        <v>1456</v>
      </c>
      <c r="D328" s="1100" t="s">
        <v>1456</v>
      </c>
      <c r="E328" s="1013"/>
      <c r="F328" s="1014" t="s">
        <v>1456</v>
      </c>
    </row>
    <row r="329" spans="1:6" ht="12.75">
      <c r="A329" s="1070"/>
      <c r="B329" s="1127" t="s">
        <v>2445</v>
      </c>
      <c r="C329" s="59" t="s">
        <v>614</v>
      </c>
      <c r="D329" s="1100">
        <v>2</v>
      </c>
      <c r="E329" s="1013"/>
      <c r="F329" s="1014" t="s">
        <v>1456</v>
      </c>
    </row>
    <row r="330" spans="1:6" ht="22.5">
      <c r="A330" s="1070"/>
      <c r="B330" s="1089" t="s">
        <v>2446</v>
      </c>
      <c r="C330" s="59" t="s">
        <v>1456</v>
      </c>
      <c r="D330" s="1100" t="s">
        <v>1456</v>
      </c>
      <c r="E330" s="1013"/>
      <c r="F330" s="1014"/>
    </row>
    <row r="331" spans="1:6" ht="12.75">
      <c r="A331" s="1070"/>
      <c r="B331" s="1127" t="s">
        <v>2447</v>
      </c>
      <c r="C331" s="59" t="s">
        <v>614</v>
      </c>
      <c r="D331" s="1100">
        <v>15</v>
      </c>
      <c r="E331" s="1013"/>
      <c r="F331" s="1014" t="s">
        <v>1456</v>
      </c>
    </row>
    <row r="332" spans="1:6" ht="45.75">
      <c r="A332" s="1070"/>
      <c r="B332" s="1089" t="s">
        <v>2448</v>
      </c>
      <c r="C332" s="59" t="s">
        <v>1456</v>
      </c>
      <c r="D332" s="1100" t="s">
        <v>1456</v>
      </c>
      <c r="E332" s="1013"/>
      <c r="F332" s="1014"/>
    </row>
    <row r="333" spans="1:6" ht="12.75">
      <c r="A333" s="1070"/>
      <c r="B333" s="1127" t="s">
        <v>2449</v>
      </c>
      <c r="C333" s="59" t="s">
        <v>614</v>
      </c>
      <c r="D333" s="1100">
        <v>15</v>
      </c>
      <c r="E333" s="1013"/>
      <c r="F333" s="1014"/>
    </row>
    <row r="334" spans="1:6" ht="12.75">
      <c r="A334" s="1070"/>
      <c r="B334" s="1089" t="s">
        <v>2450</v>
      </c>
      <c r="C334" s="59" t="s">
        <v>1456</v>
      </c>
      <c r="D334" s="1100" t="s">
        <v>1456</v>
      </c>
      <c r="E334" s="1013"/>
      <c r="F334" s="1014" t="s">
        <v>1456</v>
      </c>
    </row>
    <row r="335" spans="1:6" ht="12.75">
      <c r="A335" s="1070"/>
      <c r="B335" s="1127" t="s">
        <v>2451</v>
      </c>
      <c r="C335" s="59" t="s">
        <v>614</v>
      </c>
      <c r="D335" s="1100">
        <v>1</v>
      </c>
      <c r="E335" s="1013"/>
      <c r="F335" s="1014"/>
    </row>
    <row r="336" spans="1:6" ht="57">
      <c r="A336" s="1070"/>
      <c r="B336" s="1089" t="s">
        <v>2452</v>
      </c>
      <c r="C336" s="59" t="s">
        <v>1456</v>
      </c>
      <c r="D336" s="1100" t="s">
        <v>1456</v>
      </c>
      <c r="E336" s="1013"/>
      <c r="F336" s="1014"/>
    </row>
    <row r="337" spans="1:6" ht="12.75">
      <c r="A337" s="1070"/>
      <c r="B337" s="1127" t="s">
        <v>2453</v>
      </c>
      <c r="C337" s="59" t="s">
        <v>614</v>
      </c>
      <c r="D337" s="1100">
        <v>1</v>
      </c>
      <c r="E337" s="1013"/>
      <c r="F337" s="1014" t="s">
        <v>1456</v>
      </c>
    </row>
    <row r="338" spans="1:6" ht="12.75">
      <c r="A338" s="1070"/>
      <c r="B338" s="1089" t="s">
        <v>2454</v>
      </c>
      <c r="C338" s="59" t="s">
        <v>1456</v>
      </c>
      <c r="D338" s="1100" t="s">
        <v>1456</v>
      </c>
      <c r="E338" s="1013"/>
      <c r="F338" s="1014"/>
    </row>
    <row r="339" spans="1:6" ht="11.25" customHeight="1">
      <c r="A339" s="1070"/>
      <c r="B339" s="1127" t="s">
        <v>2455</v>
      </c>
      <c r="C339" s="59" t="s">
        <v>614</v>
      </c>
      <c r="D339" s="1100">
        <v>1</v>
      </c>
      <c r="E339" s="1013"/>
      <c r="F339" s="1014" t="s">
        <v>1456</v>
      </c>
    </row>
    <row r="340" spans="1:6" ht="34.5">
      <c r="A340" s="1070"/>
      <c r="B340" s="1089" t="s">
        <v>2456</v>
      </c>
      <c r="C340" s="59" t="s">
        <v>1456</v>
      </c>
      <c r="D340" s="1100" t="s">
        <v>1456</v>
      </c>
      <c r="E340" s="1013"/>
      <c r="F340" s="1014"/>
    </row>
    <row r="341" spans="1:6" ht="12.75">
      <c r="A341" s="1070"/>
      <c r="B341" s="1113" t="s">
        <v>2457</v>
      </c>
      <c r="C341" s="1125" t="s">
        <v>614</v>
      </c>
      <c r="D341" s="1128">
        <v>2</v>
      </c>
      <c r="E341" s="1013"/>
      <c r="F341" s="1014" t="s">
        <v>1456</v>
      </c>
    </row>
    <row r="342" spans="1:6" ht="12.75">
      <c r="A342" s="1070"/>
      <c r="B342" s="1113" t="s">
        <v>2458</v>
      </c>
      <c r="C342" s="1125" t="s">
        <v>614</v>
      </c>
      <c r="D342" s="1128">
        <v>2</v>
      </c>
      <c r="E342" s="1013"/>
      <c r="F342" s="1014"/>
    </row>
    <row r="343" spans="1:6" ht="12.75">
      <c r="A343" s="1070"/>
      <c r="B343" s="1113" t="s">
        <v>2459</v>
      </c>
      <c r="C343" s="1125" t="s">
        <v>1375</v>
      </c>
      <c r="D343" s="1128">
        <v>300</v>
      </c>
      <c r="E343" s="1013"/>
      <c r="F343" s="1014" t="s">
        <v>1456</v>
      </c>
    </row>
    <row r="344" spans="1:6" ht="12.75">
      <c r="A344" s="1070"/>
      <c r="B344" s="1113" t="s">
        <v>2460</v>
      </c>
      <c r="C344" s="1125" t="s">
        <v>1375</v>
      </c>
      <c r="D344" s="1128">
        <v>10</v>
      </c>
      <c r="E344" s="1013"/>
      <c r="F344" s="1014"/>
    </row>
    <row r="345" spans="1:6" ht="12.75">
      <c r="A345" s="1070"/>
      <c r="B345" s="1129" t="s">
        <v>2461</v>
      </c>
      <c r="C345" s="1125" t="s">
        <v>1375</v>
      </c>
      <c r="D345" s="1128">
        <v>300</v>
      </c>
      <c r="E345" s="1013"/>
      <c r="F345" s="1014"/>
    </row>
    <row r="346" spans="1:6" ht="12.75">
      <c r="A346" s="1070"/>
      <c r="B346" s="1129" t="s">
        <v>2462</v>
      </c>
      <c r="C346" s="1125" t="s">
        <v>1131</v>
      </c>
      <c r="D346" s="1128">
        <v>1</v>
      </c>
      <c r="E346" s="1013"/>
      <c r="F346" s="1014"/>
    </row>
    <row r="347" spans="1:6" ht="12.75">
      <c r="A347" s="1070"/>
      <c r="B347" s="1102"/>
      <c r="C347" s="1125"/>
      <c r="D347" s="1126"/>
      <c r="E347" s="1013"/>
      <c r="F347" s="1014"/>
    </row>
    <row r="348" spans="1:6" ht="22.5">
      <c r="A348" s="1070">
        <v>2</v>
      </c>
      <c r="B348" s="1072" t="s">
        <v>2463</v>
      </c>
      <c r="C348" s="59"/>
      <c r="D348" s="1086"/>
      <c r="E348" s="1032"/>
      <c r="F348" s="1014" t="s">
        <v>1456</v>
      </c>
    </row>
    <row r="349" spans="1:6" ht="12.75">
      <c r="A349" s="70"/>
      <c r="B349" s="1087" t="s">
        <v>2464</v>
      </c>
      <c r="C349" s="72" t="s">
        <v>1131</v>
      </c>
      <c r="D349" s="1123">
        <v>1</v>
      </c>
      <c r="E349" s="1030"/>
      <c r="F349" s="1031">
        <f>(D349*E349)</f>
        <v>0</v>
      </c>
    </row>
    <row r="350" spans="1:6" ht="12.75">
      <c r="A350" s="1070" t="s">
        <v>1456</v>
      </c>
      <c r="B350" s="1071"/>
      <c r="C350" s="59"/>
      <c r="D350" s="1086"/>
      <c r="E350" s="1032"/>
      <c r="F350" s="1014"/>
    </row>
    <row r="351" spans="1:6" ht="12.75">
      <c r="A351" s="1070"/>
      <c r="B351" s="1071" t="s">
        <v>2465</v>
      </c>
      <c r="C351" s="59"/>
      <c r="D351" s="1086"/>
      <c r="E351" s="1024" t="s">
        <v>1456</v>
      </c>
      <c r="F351" s="1029">
        <f>SUM(F322:F349)</f>
        <v>0</v>
      </c>
    </row>
    <row r="352" spans="1:6" ht="12.75">
      <c r="A352" s="1070"/>
      <c r="B352" s="1071"/>
      <c r="C352" s="59"/>
      <c r="D352" s="1086"/>
      <c r="E352" s="1032"/>
      <c r="F352" s="1014"/>
    </row>
    <row r="353" spans="1:6" ht="12.75">
      <c r="A353" s="1130"/>
      <c r="B353" s="1131" t="s">
        <v>2466</v>
      </c>
      <c r="C353" s="1132"/>
      <c r="D353" s="1133"/>
      <c r="E353" s="1041"/>
      <c r="F353" s="1034"/>
    </row>
    <row r="354" spans="1:6" ht="12.75">
      <c r="A354" s="1134"/>
      <c r="B354" s="1131"/>
      <c r="C354" s="1132"/>
      <c r="D354" s="1133"/>
      <c r="E354" s="1041"/>
      <c r="F354" s="1034"/>
    </row>
    <row r="355" spans="1:6" ht="76.5" customHeight="1">
      <c r="A355" s="1130">
        <v>1</v>
      </c>
      <c r="B355" s="1135" t="s">
        <v>2467</v>
      </c>
      <c r="C355" s="1125" t="s">
        <v>1131</v>
      </c>
      <c r="D355" s="1125">
        <v>1</v>
      </c>
      <c r="E355" s="1042"/>
      <c r="F355" s="1014">
        <f>(D355*E355)</f>
        <v>0</v>
      </c>
    </row>
    <row r="356" spans="1:6" ht="12.75">
      <c r="A356" s="1130"/>
      <c r="B356" s="1136"/>
      <c r="C356" s="1125"/>
      <c r="D356" s="1125"/>
      <c r="E356" s="1043"/>
      <c r="F356" s="1034"/>
    </row>
    <row r="357" spans="1:6" ht="12.75">
      <c r="A357" s="1130">
        <v>2</v>
      </c>
      <c r="B357" s="1137" t="s">
        <v>2468</v>
      </c>
      <c r="C357" s="1125" t="s">
        <v>614</v>
      </c>
      <c r="D357" s="1125">
        <v>1</v>
      </c>
      <c r="E357" s="1042"/>
      <c r="F357" s="1014">
        <f>(D357*E357)</f>
        <v>0</v>
      </c>
    </row>
    <row r="358" spans="1:6" ht="14.25" customHeight="1">
      <c r="A358" s="1130"/>
      <c r="B358" s="1138"/>
      <c r="C358" s="1125"/>
      <c r="D358" s="1125"/>
      <c r="E358" s="1044"/>
      <c r="F358" s="1034"/>
    </row>
    <row r="359" spans="1:6" ht="12.75">
      <c r="A359" s="1130">
        <v>3</v>
      </c>
      <c r="B359" s="1135" t="s">
        <v>2469</v>
      </c>
      <c r="C359" s="1125" t="s">
        <v>614</v>
      </c>
      <c r="D359" s="1125">
        <v>2</v>
      </c>
      <c r="E359" s="1042"/>
      <c r="F359" s="1014">
        <f>(D359*E359)</f>
        <v>0</v>
      </c>
    </row>
    <row r="360" spans="1:6" ht="12.75">
      <c r="A360" s="1130"/>
      <c r="B360" s="1139"/>
      <c r="C360" s="1125"/>
      <c r="D360" s="1140"/>
      <c r="E360" s="1045"/>
      <c r="F360" s="1034"/>
    </row>
    <row r="361" spans="1:6" ht="22.5">
      <c r="A361" s="1130">
        <v>4</v>
      </c>
      <c r="B361" s="1139" t="s">
        <v>2470</v>
      </c>
      <c r="C361" s="1140" t="s">
        <v>614</v>
      </c>
      <c r="D361" s="1140">
        <v>5</v>
      </c>
      <c r="E361" s="1045"/>
      <c r="F361" s="1014">
        <f>(D361*E361)</f>
        <v>0</v>
      </c>
    </row>
    <row r="362" spans="1:6" ht="12.75">
      <c r="A362" s="1130"/>
      <c r="B362" s="1139"/>
      <c r="C362" s="1140"/>
      <c r="D362" s="1140"/>
      <c r="E362" s="1045"/>
      <c r="F362" s="1034"/>
    </row>
    <row r="363" spans="1:6" ht="22.5">
      <c r="A363" s="1130">
        <v>5</v>
      </c>
      <c r="B363" s="1135" t="s">
        <v>2471</v>
      </c>
      <c r="C363" s="1140" t="s">
        <v>614</v>
      </c>
      <c r="D363" s="1140">
        <v>2</v>
      </c>
      <c r="E363" s="1045"/>
      <c r="F363" s="1014">
        <f>(D363*E363)</f>
        <v>0</v>
      </c>
    </row>
    <row r="364" spans="1:6" ht="12.75">
      <c r="A364" s="1130"/>
      <c r="B364" s="1135"/>
      <c r="C364" s="1140"/>
      <c r="D364" s="1140"/>
      <c r="E364" s="1045"/>
      <c r="F364" s="1034"/>
    </row>
    <row r="365" spans="1:6" ht="12.75">
      <c r="A365" s="1130">
        <v>6</v>
      </c>
      <c r="B365" s="1135" t="s">
        <v>2472</v>
      </c>
      <c r="C365" s="1140" t="s">
        <v>614</v>
      </c>
      <c r="D365" s="1140">
        <v>25</v>
      </c>
      <c r="E365" s="1045"/>
      <c r="F365" s="1014">
        <f>(D365*E365)</f>
        <v>0</v>
      </c>
    </row>
    <row r="366" spans="1:6" ht="12.75">
      <c r="A366" s="1130"/>
      <c r="B366" s="1135"/>
      <c r="C366" s="1140"/>
      <c r="D366" s="1140"/>
      <c r="E366" s="1045"/>
      <c r="F366" s="1034"/>
    </row>
    <row r="367" spans="1:6" ht="12.75">
      <c r="A367" s="1130">
        <v>7</v>
      </c>
      <c r="B367" s="1135" t="s">
        <v>2473</v>
      </c>
      <c r="C367" s="1140" t="s">
        <v>614</v>
      </c>
      <c r="D367" s="1140">
        <v>2</v>
      </c>
      <c r="E367" s="1045"/>
      <c r="F367" s="1014">
        <f>(D367*E367)</f>
        <v>0</v>
      </c>
    </row>
    <row r="368" spans="1:6" ht="12.75">
      <c r="A368" s="1130"/>
      <c r="B368" s="1135"/>
      <c r="C368" s="1140"/>
      <c r="D368" s="1140"/>
      <c r="E368" s="1045"/>
      <c r="F368" s="1034"/>
    </row>
    <row r="369" spans="1:6" ht="12.75">
      <c r="A369" s="1130">
        <v>8</v>
      </c>
      <c r="B369" s="1135" t="s">
        <v>2474</v>
      </c>
      <c r="C369" s="1140" t="s">
        <v>614</v>
      </c>
      <c r="D369" s="1140">
        <v>27</v>
      </c>
      <c r="E369" s="1045"/>
      <c r="F369" s="1014">
        <f>(D369*E369)</f>
        <v>0</v>
      </c>
    </row>
    <row r="370" spans="1:6" ht="12.75">
      <c r="A370" s="1130"/>
      <c r="B370" s="1135"/>
      <c r="C370" s="1140"/>
      <c r="D370" s="1140"/>
      <c r="E370" s="1045"/>
      <c r="F370" s="1034"/>
    </row>
    <row r="371" spans="1:6" ht="12.75">
      <c r="A371" s="1130">
        <v>9</v>
      </c>
      <c r="B371" s="1135" t="s">
        <v>2475</v>
      </c>
      <c r="C371" s="1140" t="s">
        <v>614</v>
      </c>
      <c r="D371" s="1140">
        <v>8</v>
      </c>
      <c r="E371" s="1045"/>
      <c r="F371" s="1014">
        <f>(D371*E371)</f>
        <v>0</v>
      </c>
    </row>
    <row r="372" spans="1:6" ht="12.75">
      <c r="A372" s="1130"/>
      <c r="B372" s="1135"/>
      <c r="C372" s="1140"/>
      <c r="D372" s="1140"/>
      <c r="E372" s="1045"/>
      <c r="F372" s="1034"/>
    </row>
    <row r="373" spans="1:6" ht="22.5">
      <c r="A373" s="1130">
        <v>10</v>
      </c>
      <c r="B373" s="1139" t="s">
        <v>2476</v>
      </c>
      <c r="C373" s="1140" t="s">
        <v>614</v>
      </c>
      <c r="D373" s="1140">
        <v>2</v>
      </c>
      <c r="E373" s="1045"/>
      <c r="F373" s="1014">
        <f>(D373*E373)</f>
        <v>0</v>
      </c>
    </row>
    <row r="374" spans="1:6" ht="12.75">
      <c r="A374" s="1130"/>
      <c r="B374" s="1137"/>
      <c r="C374" s="1140"/>
      <c r="D374" s="1140"/>
      <c r="E374" s="1045"/>
      <c r="F374" s="1034"/>
    </row>
    <row r="375" spans="1:6" ht="24">
      <c r="A375" s="1130">
        <v>11</v>
      </c>
      <c r="B375" s="1141" t="s">
        <v>2477</v>
      </c>
      <c r="C375" s="1140" t="s">
        <v>614</v>
      </c>
      <c r="D375" s="1140">
        <v>180</v>
      </c>
      <c r="E375" s="1045"/>
      <c r="F375" s="1014">
        <f>(D375*E375)</f>
        <v>0</v>
      </c>
    </row>
    <row r="376" spans="1:6" ht="12.75">
      <c r="A376" s="1130"/>
      <c r="B376" s="1141"/>
      <c r="C376" s="1140"/>
      <c r="D376" s="1132"/>
      <c r="E376" s="1045"/>
      <c r="F376" s="1034"/>
    </row>
    <row r="377" spans="1:6" ht="24">
      <c r="A377" s="1130">
        <v>12</v>
      </c>
      <c r="B377" s="1141" t="s">
        <v>2478</v>
      </c>
      <c r="C377" s="1125" t="s">
        <v>1375</v>
      </c>
      <c r="D377" s="1140">
        <v>30</v>
      </c>
      <c r="E377" s="1045"/>
      <c r="F377" s="1014">
        <f>(D377*E377)</f>
        <v>0</v>
      </c>
    </row>
    <row r="378" spans="1:6" ht="12.75">
      <c r="A378" s="1130"/>
      <c r="B378" s="1141"/>
      <c r="C378" s="1140"/>
      <c r="D378" s="1132"/>
      <c r="E378" s="1045"/>
      <c r="F378" s="1034"/>
    </row>
    <row r="379" spans="1:6" ht="23.25">
      <c r="A379" s="1130">
        <v>13</v>
      </c>
      <c r="B379" s="1141" t="s">
        <v>2479</v>
      </c>
      <c r="C379" s="1125" t="s">
        <v>1375</v>
      </c>
      <c r="D379" s="1140">
        <v>950</v>
      </c>
      <c r="E379" s="1045"/>
      <c r="F379" s="1014">
        <f>(D379*E379)</f>
        <v>0</v>
      </c>
    </row>
    <row r="380" spans="1:6" ht="12.75">
      <c r="A380" s="1130"/>
      <c r="B380" s="1141"/>
      <c r="C380" s="1140"/>
      <c r="D380" s="1132"/>
      <c r="E380" s="1045"/>
      <c r="F380" s="1034"/>
    </row>
    <row r="381" spans="1:6" ht="23.25">
      <c r="A381" s="1130">
        <v>14</v>
      </c>
      <c r="B381" s="1141" t="s">
        <v>2480</v>
      </c>
      <c r="C381" s="1125" t="s">
        <v>1375</v>
      </c>
      <c r="D381" s="1140">
        <v>30</v>
      </c>
      <c r="E381" s="1045"/>
      <c r="F381" s="1014">
        <f>(D381*E381)</f>
        <v>0</v>
      </c>
    </row>
    <row r="382" spans="1:6" ht="12.75">
      <c r="A382" s="1130"/>
      <c r="B382" s="1141"/>
      <c r="C382" s="1140"/>
      <c r="D382" s="1132"/>
      <c r="E382" s="1045"/>
      <c r="F382" s="1034"/>
    </row>
    <row r="383" spans="1:6" ht="23.25">
      <c r="A383" s="1130">
        <v>15</v>
      </c>
      <c r="B383" s="1141" t="s">
        <v>2481</v>
      </c>
      <c r="C383" s="1125" t="s">
        <v>1375</v>
      </c>
      <c r="D383" s="1140">
        <v>35</v>
      </c>
      <c r="E383" s="1045"/>
      <c r="F383" s="1014">
        <f>(D383*E383)</f>
        <v>0</v>
      </c>
    </row>
    <row r="384" spans="1:6" ht="14.25" customHeight="1">
      <c r="A384" s="1130"/>
      <c r="B384" s="1141"/>
      <c r="C384" s="1140"/>
      <c r="D384" s="1132"/>
      <c r="E384" s="1045"/>
      <c r="F384" s="1034"/>
    </row>
    <row r="385" spans="1:6" ht="13.5" customHeight="1">
      <c r="A385" s="1130">
        <v>16</v>
      </c>
      <c r="B385" s="1141" t="s">
        <v>2482</v>
      </c>
      <c r="C385" s="1125" t="s">
        <v>1375</v>
      </c>
      <c r="D385" s="1140">
        <v>500</v>
      </c>
      <c r="E385" s="1045"/>
      <c r="F385" s="1014">
        <f>(D385*E385)</f>
        <v>0</v>
      </c>
    </row>
    <row r="386" spans="1:6" ht="12.75">
      <c r="A386" s="1130"/>
      <c r="B386" s="1141"/>
      <c r="C386" s="1140"/>
      <c r="D386" s="1132"/>
      <c r="E386" s="1045"/>
      <c r="F386" s="1034"/>
    </row>
    <row r="387" spans="1:6" ht="26.25" customHeight="1">
      <c r="A387" s="1130">
        <v>17</v>
      </c>
      <c r="B387" s="1142" t="s">
        <v>2483</v>
      </c>
      <c r="C387" s="1125" t="s">
        <v>614</v>
      </c>
      <c r="D387" s="1140">
        <v>45</v>
      </c>
      <c r="E387" s="1046"/>
      <c r="F387" s="1014">
        <f>(D387*E387)</f>
        <v>0</v>
      </c>
    </row>
    <row r="388" spans="1:6" ht="12.75" customHeight="1">
      <c r="A388" s="1130"/>
      <c r="B388" s="1142"/>
      <c r="C388" s="1125"/>
      <c r="D388" s="1132"/>
      <c r="E388" s="1046"/>
      <c r="F388" s="1034"/>
    </row>
    <row r="389" spans="1:6" ht="13.5" customHeight="1">
      <c r="A389" s="1130">
        <v>18</v>
      </c>
      <c r="B389" s="1143" t="s">
        <v>2484</v>
      </c>
      <c r="C389" s="1125" t="s">
        <v>614</v>
      </c>
      <c r="D389" s="1140">
        <v>4</v>
      </c>
      <c r="E389" s="1046"/>
      <c r="F389" s="1014">
        <f>(D389*E389)</f>
        <v>0</v>
      </c>
    </row>
    <row r="390" spans="1:6" ht="12.75">
      <c r="A390" s="1130"/>
      <c r="B390" s="1141"/>
      <c r="C390" s="1125"/>
      <c r="D390" s="1132"/>
      <c r="E390" s="1047"/>
      <c r="F390" s="1034"/>
    </row>
    <row r="391" spans="1:6" ht="13.5" customHeight="1">
      <c r="A391" s="1130">
        <v>19</v>
      </c>
      <c r="B391" s="1143" t="s">
        <v>2485</v>
      </c>
      <c r="C391" s="1125" t="s">
        <v>614</v>
      </c>
      <c r="D391" s="1140">
        <v>2</v>
      </c>
      <c r="E391" s="1046"/>
      <c r="F391" s="1014">
        <f>(D391*E391)</f>
        <v>0</v>
      </c>
    </row>
    <row r="392" spans="1:6" ht="13.5" customHeight="1">
      <c r="A392" s="1130"/>
      <c r="B392" s="1143"/>
      <c r="C392" s="1125"/>
      <c r="D392" s="1132"/>
      <c r="E392" s="1046"/>
      <c r="F392" s="1034"/>
    </row>
    <row r="393" spans="1:6" ht="25.5" customHeight="1">
      <c r="A393" s="1130">
        <v>20</v>
      </c>
      <c r="B393" s="1143" t="s">
        <v>2486</v>
      </c>
      <c r="C393" s="1140" t="s">
        <v>614</v>
      </c>
      <c r="D393" s="1140">
        <v>50</v>
      </c>
      <c r="E393" s="1046"/>
      <c r="F393" s="1014">
        <f>(D393*E393)</f>
        <v>0</v>
      </c>
    </row>
    <row r="394" spans="1:6" ht="15" customHeight="1">
      <c r="A394" s="1130"/>
      <c r="B394" s="1143"/>
      <c r="C394" s="1125"/>
      <c r="D394" s="1132"/>
      <c r="E394" s="1046"/>
      <c r="F394" s="1034"/>
    </row>
    <row r="395" spans="1:6" ht="26.25" customHeight="1">
      <c r="A395" s="1130">
        <v>21</v>
      </c>
      <c r="B395" s="1129" t="s">
        <v>2487</v>
      </c>
      <c r="C395" s="1125" t="s">
        <v>614</v>
      </c>
      <c r="D395" s="1140">
        <v>51</v>
      </c>
      <c r="E395" s="1046"/>
      <c r="F395" s="1014">
        <f>(D395*E395)</f>
        <v>0</v>
      </c>
    </row>
    <row r="396" spans="1:6" ht="12" customHeight="1">
      <c r="A396" s="1130"/>
      <c r="B396" s="1143"/>
      <c r="C396" s="1125"/>
      <c r="D396" s="1140"/>
      <c r="E396" s="1045"/>
      <c r="F396" s="1034"/>
    </row>
    <row r="397" spans="1:6" ht="24" customHeight="1">
      <c r="A397" s="1130">
        <v>22</v>
      </c>
      <c r="B397" s="1129" t="s">
        <v>2488</v>
      </c>
      <c r="C397" s="1125" t="s">
        <v>614</v>
      </c>
      <c r="D397" s="1125">
        <v>1</v>
      </c>
      <c r="E397" s="1046"/>
      <c r="F397" s="1014">
        <f>(D397*E397)</f>
        <v>0</v>
      </c>
    </row>
    <row r="398" spans="1:6" ht="14.25" customHeight="1">
      <c r="A398" s="1130"/>
      <c r="B398" s="1129"/>
      <c r="C398" s="1125"/>
      <c r="D398" s="1140"/>
      <c r="E398" s="1046"/>
      <c r="F398" s="1034"/>
    </row>
    <row r="399" spans="1:6" ht="45.75">
      <c r="A399" s="1130">
        <v>23</v>
      </c>
      <c r="B399" s="1101" t="s">
        <v>2489</v>
      </c>
      <c r="C399" s="1125" t="s">
        <v>614</v>
      </c>
      <c r="D399" s="1125">
        <v>1</v>
      </c>
      <c r="E399" s="1046"/>
      <c r="F399" s="1014">
        <f>(D399*E399)</f>
        <v>0</v>
      </c>
    </row>
    <row r="400" spans="1:6" ht="13.5" customHeight="1">
      <c r="A400" s="1130"/>
      <c r="B400" s="1101"/>
      <c r="C400" s="1125"/>
      <c r="D400" s="1140"/>
      <c r="E400" s="1045"/>
      <c r="F400" s="1034"/>
    </row>
    <row r="401" spans="1:6" ht="27" customHeight="1">
      <c r="A401" s="1130">
        <v>24</v>
      </c>
      <c r="B401" s="1144" t="s">
        <v>2490</v>
      </c>
      <c r="C401" s="1125" t="s">
        <v>1131</v>
      </c>
      <c r="D401" s="1125">
        <v>1</v>
      </c>
      <c r="E401" s="1046"/>
      <c r="F401" s="1014">
        <f>(D401*E401)</f>
        <v>0</v>
      </c>
    </row>
    <row r="402" spans="1:6" ht="13.5" customHeight="1">
      <c r="A402" s="1130"/>
      <c r="B402" s="1144"/>
      <c r="C402" s="1140"/>
      <c r="D402" s="1125"/>
      <c r="E402" s="1046"/>
      <c r="F402" s="1034"/>
    </row>
    <row r="403" spans="1:6" ht="26.25" customHeight="1">
      <c r="A403" s="1130">
        <v>25</v>
      </c>
      <c r="B403" s="1129" t="s">
        <v>2894</v>
      </c>
      <c r="C403" s="1125" t="s">
        <v>614</v>
      </c>
      <c r="D403" s="1125">
        <v>1</v>
      </c>
      <c r="E403" s="1046"/>
      <c r="F403" s="1014">
        <f>(D403*E403)</f>
        <v>0</v>
      </c>
    </row>
    <row r="404" spans="1:6" ht="14.25" customHeight="1">
      <c r="A404" s="1130"/>
      <c r="B404" s="1129"/>
      <c r="C404" s="1125"/>
      <c r="D404" s="1125"/>
      <c r="E404" s="1046"/>
      <c r="F404" s="1034"/>
    </row>
    <row r="405" spans="1:6" ht="15" customHeight="1">
      <c r="A405" s="1130">
        <v>26</v>
      </c>
      <c r="B405" s="1145" t="s">
        <v>2491</v>
      </c>
      <c r="C405" s="1125" t="s">
        <v>614</v>
      </c>
      <c r="D405" s="1146">
        <v>0.03</v>
      </c>
      <c r="E405" s="1046"/>
      <c r="F405" s="1014">
        <f>(D405*E405)</f>
        <v>0</v>
      </c>
    </row>
    <row r="406" spans="1:6" ht="12.75" customHeight="1">
      <c r="A406" s="1130"/>
      <c r="B406" s="1145"/>
      <c r="C406" s="1125"/>
      <c r="D406" s="1146"/>
      <c r="E406" s="1046"/>
      <c r="F406" s="1034"/>
    </row>
    <row r="407" spans="1:6" ht="34.5">
      <c r="A407" s="1130">
        <v>27</v>
      </c>
      <c r="B407" s="1129" t="s">
        <v>2492</v>
      </c>
      <c r="C407" s="1147" t="s">
        <v>1131</v>
      </c>
      <c r="D407" s="1146">
        <v>0.03</v>
      </c>
      <c r="E407" s="1042"/>
      <c r="F407" s="1014">
        <f>(D407*E407)</f>
        <v>0</v>
      </c>
    </row>
    <row r="408" spans="1:6" ht="15" customHeight="1">
      <c r="A408" s="1130"/>
      <c r="B408" s="1102"/>
      <c r="C408" s="1147"/>
      <c r="D408" s="1125"/>
      <c r="E408" s="1042"/>
      <c r="F408" s="1034"/>
    </row>
    <row r="409" spans="1:6" ht="15" customHeight="1">
      <c r="A409" s="1130">
        <v>28</v>
      </c>
      <c r="B409" s="1145" t="s">
        <v>2493</v>
      </c>
      <c r="C409" s="1125" t="s">
        <v>1131</v>
      </c>
      <c r="D409" s="1146">
        <v>0.04</v>
      </c>
      <c r="E409" s="1048"/>
      <c r="F409" s="1014">
        <f>(D409*E409)</f>
        <v>0</v>
      </c>
    </row>
    <row r="410" spans="1:6" ht="14.25" customHeight="1">
      <c r="A410" s="1148"/>
      <c r="B410" s="1149"/>
      <c r="C410" s="1150"/>
      <c r="D410" s="1151"/>
      <c r="E410" s="1049"/>
      <c r="F410" s="1050"/>
    </row>
    <row r="411" spans="1:6" ht="15" customHeight="1">
      <c r="A411" s="1152"/>
      <c r="B411" s="1131"/>
      <c r="C411" s="1125"/>
      <c r="D411" s="1126"/>
      <c r="E411" s="1051"/>
      <c r="F411" s="1034"/>
    </row>
    <row r="412" spans="1:6" ht="15" customHeight="1">
      <c r="A412" s="1152"/>
      <c r="B412" s="1131" t="s">
        <v>2494</v>
      </c>
      <c r="C412" s="1132"/>
      <c r="D412" s="1126"/>
      <c r="E412" s="1052" t="s">
        <v>1456</v>
      </c>
      <c r="F412" s="1053">
        <f>SUM(F355:F411)</f>
        <v>0</v>
      </c>
    </row>
    <row r="413" spans="1:6" ht="15" customHeight="1">
      <c r="A413" s="1130"/>
      <c r="B413" s="1131"/>
      <c r="C413" s="1132"/>
      <c r="D413" s="1126"/>
      <c r="E413" s="1051"/>
      <c r="F413" s="1034"/>
    </row>
    <row r="414" spans="1:6" ht="15" customHeight="1">
      <c r="A414" s="1134"/>
      <c r="B414" s="1131" t="s">
        <v>2495</v>
      </c>
      <c r="C414" s="1132"/>
      <c r="D414" s="1126"/>
      <c r="E414" s="1051"/>
      <c r="F414" s="1034"/>
    </row>
    <row r="415" spans="1:6" ht="15" customHeight="1">
      <c r="A415" s="1134"/>
      <c r="B415" s="1131"/>
      <c r="C415" s="1132"/>
      <c r="D415" s="1126"/>
      <c r="E415" s="1051"/>
      <c r="F415" s="1034"/>
    </row>
    <row r="416" spans="1:6" ht="15" customHeight="1">
      <c r="A416" s="1130">
        <v>1</v>
      </c>
      <c r="B416" s="1153" t="s">
        <v>2496</v>
      </c>
      <c r="C416" s="115" t="s">
        <v>1131</v>
      </c>
      <c r="D416" s="1154">
        <v>1</v>
      </c>
      <c r="E416" s="1052"/>
      <c r="F416" s="1034">
        <f>(D416*E416)</f>
        <v>0</v>
      </c>
    </row>
    <row r="417" spans="1:6" ht="34.5">
      <c r="A417" s="1130"/>
      <c r="B417" s="1153" t="s">
        <v>2497</v>
      </c>
      <c r="C417" s="1132" t="s">
        <v>726</v>
      </c>
      <c r="D417" s="1132">
        <v>1</v>
      </c>
      <c r="E417" s="1051"/>
      <c r="F417" s="1034"/>
    </row>
    <row r="418" spans="1:6" ht="15" customHeight="1">
      <c r="A418" s="1155" t="s">
        <v>1456</v>
      </c>
      <c r="B418" s="1153" t="s">
        <v>2498</v>
      </c>
      <c r="C418" s="1132" t="s">
        <v>726</v>
      </c>
      <c r="D418" s="1132">
        <v>1</v>
      </c>
      <c r="E418" s="1051"/>
      <c r="F418" s="1034"/>
    </row>
    <row r="419" spans="1:6" ht="15" customHeight="1">
      <c r="A419" s="1156"/>
      <c r="B419" s="1153" t="s">
        <v>2499</v>
      </c>
      <c r="C419" s="1132" t="s">
        <v>726</v>
      </c>
      <c r="D419" s="1132">
        <v>1</v>
      </c>
      <c r="E419" s="1051"/>
      <c r="F419" s="1034"/>
    </row>
    <row r="420" spans="1:6" ht="14.25" customHeight="1">
      <c r="A420" s="1156"/>
      <c r="B420" s="1153" t="s">
        <v>2500</v>
      </c>
      <c r="C420" s="1132" t="s">
        <v>726</v>
      </c>
      <c r="D420" s="1132">
        <v>1</v>
      </c>
      <c r="E420" s="1051"/>
      <c r="F420" s="1034"/>
    </row>
    <row r="421" spans="1:6" ht="15" customHeight="1">
      <c r="A421" s="1156"/>
      <c r="B421" s="1153" t="s">
        <v>2501</v>
      </c>
      <c r="C421" s="1132" t="s">
        <v>726</v>
      </c>
      <c r="D421" s="1132">
        <v>1</v>
      </c>
      <c r="E421" s="1051"/>
      <c r="F421" s="1034"/>
    </row>
    <row r="422" spans="1:6" ht="15" customHeight="1">
      <c r="A422" s="1156"/>
      <c r="B422" s="1153" t="s">
        <v>2502</v>
      </c>
      <c r="C422" s="1132" t="s">
        <v>726</v>
      </c>
      <c r="D422" s="1132">
        <v>1</v>
      </c>
      <c r="E422" s="1051"/>
      <c r="F422" s="1034"/>
    </row>
    <row r="423" spans="1:6" ht="15" customHeight="1">
      <c r="A423" s="1156"/>
      <c r="B423" s="1153" t="s">
        <v>2503</v>
      </c>
      <c r="C423" s="1132" t="s">
        <v>726</v>
      </c>
      <c r="D423" s="1132">
        <v>1</v>
      </c>
      <c r="E423" s="1051"/>
      <c r="F423" s="1034"/>
    </row>
    <row r="424" spans="1:6" ht="15" customHeight="1">
      <c r="A424" s="1156"/>
      <c r="B424" s="1153" t="s">
        <v>2504</v>
      </c>
      <c r="C424" s="1132" t="s">
        <v>726</v>
      </c>
      <c r="D424" s="1132">
        <v>15</v>
      </c>
      <c r="E424" s="1051"/>
      <c r="F424" s="1034"/>
    </row>
    <row r="425" spans="1:6" ht="15" customHeight="1">
      <c r="A425" s="1156"/>
      <c r="B425" s="1153" t="s">
        <v>2505</v>
      </c>
      <c r="C425" s="1132" t="s">
        <v>726</v>
      </c>
      <c r="D425" s="1132">
        <v>6</v>
      </c>
      <c r="E425" s="1051"/>
      <c r="F425" s="1034"/>
    </row>
    <row r="426" spans="1:6" ht="15" customHeight="1">
      <c r="A426" s="1156"/>
      <c r="B426" s="1153" t="s">
        <v>2506</v>
      </c>
      <c r="C426" s="1132" t="s">
        <v>726</v>
      </c>
      <c r="D426" s="1132">
        <v>8</v>
      </c>
      <c r="E426" s="1051"/>
      <c r="F426" s="1034"/>
    </row>
    <row r="427" spans="1:6" ht="15" customHeight="1">
      <c r="A427" s="1156"/>
      <c r="B427" s="1153" t="s">
        <v>2507</v>
      </c>
      <c r="C427" s="1132" t="s">
        <v>1375</v>
      </c>
      <c r="D427" s="1132">
        <v>330</v>
      </c>
      <c r="E427" s="1051"/>
      <c r="F427" s="1034"/>
    </row>
    <row r="428" spans="1:6" ht="15" customHeight="1">
      <c r="A428" s="1156"/>
      <c r="B428" s="1153" t="s">
        <v>2508</v>
      </c>
      <c r="C428" s="1132" t="s">
        <v>1375</v>
      </c>
      <c r="D428" s="1157">
        <v>490</v>
      </c>
      <c r="E428" s="1051"/>
      <c r="F428" s="1034"/>
    </row>
    <row r="429" spans="1:6" ht="15" customHeight="1">
      <c r="A429" s="1156"/>
      <c r="B429" s="1153" t="s">
        <v>2509</v>
      </c>
      <c r="C429" s="1132" t="s">
        <v>726</v>
      </c>
      <c r="D429" s="1157">
        <v>10</v>
      </c>
      <c r="E429" s="1051"/>
      <c r="F429" s="1034"/>
    </row>
    <row r="430" spans="1:6" ht="15" customHeight="1">
      <c r="A430" s="1156"/>
      <c r="B430" s="1153" t="s">
        <v>2510</v>
      </c>
      <c r="C430" s="1132" t="s">
        <v>726</v>
      </c>
      <c r="D430" s="1157">
        <v>10</v>
      </c>
      <c r="E430" s="1051"/>
      <c r="F430" s="1034"/>
    </row>
    <row r="431" spans="1:6" ht="15" customHeight="1">
      <c r="A431" s="1156"/>
      <c r="B431" s="1153" t="s">
        <v>2511</v>
      </c>
      <c r="C431" s="1132" t="s">
        <v>1131</v>
      </c>
      <c r="D431" s="1157">
        <v>1</v>
      </c>
      <c r="E431" s="1051"/>
      <c r="F431" s="1034"/>
    </row>
    <row r="432" spans="1:6" ht="24" customHeight="1">
      <c r="A432" s="1156"/>
      <c r="B432" s="1153" t="s">
        <v>2512</v>
      </c>
      <c r="C432" s="1132" t="s">
        <v>1131</v>
      </c>
      <c r="D432" s="1157">
        <v>1</v>
      </c>
      <c r="E432" s="1051"/>
      <c r="F432" s="1034"/>
    </row>
    <row r="433" spans="1:6" ht="15" customHeight="1">
      <c r="A433" s="1156"/>
      <c r="B433" s="1153"/>
      <c r="C433" s="1132"/>
      <c r="D433" s="1158"/>
      <c r="E433" s="1051"/>
      <c r="F433" s="1034"/>
    </row>
    <row r="434" spans="1:6" ht="15" customHeight="1">
      <c r="A434" s="1130">
        <v>2</v>
      </c>
      <c r="B434" s="1102" t="s">
        <v>2513</v>
      </c>
      <c r="C434" s="1125" t="s">
        <v>1375</v>
      </c>
      <c r="D434" s="1159">
        <v>60</v>
      </c>
      <c r="E434" s="1052"/>
      <c r="F434" s="1034">
        <f>(D434*E434)</f>
        <v>0</v>
      </c>
    </row>
    <row r="435" spans="1:6" ht="15" customHeight="1">
      <c r="A435" s="1130" t="s">
        <v>1456</v>
      </c>
      <c r="B435" s="1102"/>
      <c r="C435" s="1125"/>
      <c r="D435" s="1159"/>
      <c r="E435" s="1051"/>
      <c r="F435" s="1034"/>
    </row>
    <row r="436" spans="1:6" ht="15" customHeight="1">
      <c r="A436" s="1130">
        <v>3</v>
      </c>
      <c r="B436" s="1102" t="s">
        <v>2514</v>
      </c>
      <c r="C436" s="1125" t="s">
        <v>1375</v>
      </c>
      <c r="D436" s="1126">
        <v>20</v>
      </c>
      <c r="E436" s="1052"/>
      <c r="F436" s="1034">
        <f>(D436*E436)</f>
        <v>0</v>
      </c>
    </row>
    <row r="437" spans="1:6" ht="15" customHeight="1">
      <c r="A437" s="1130"/>
      <c r="B437" s="1102"/>
      <c r="C437" s="1125"/>
      <c r="D437" s="1159"/>
      <c r="E437" s="1051"/>
      <c r="F437" s="1034"/>
    </row>
    <row r="438" spans="1:6" ht="15" customHeight="1">
      <c r="A438" s="1130">
        <v>4</v>
      </c>
      <c r="B438" s="1102" t="s">
        <v>2515</v>
      </c>
      <c r="C438" s="1125" t="s">
        <v>1375</v>
      </c>
      <c r="D438" s="1159">
        <v>10</v>
      </c>
      <c r="E438" s="1052"/>
      <c r="F438" s="1034">
        <f>(D438*E438)</f>
        <v>0</v>
      </c>
    </row>
    <row r="439" spans="1:6" ht="15" customHeight="1">
      <c r="A439" s="1130"/>
      <c r="B439" s="1102"/>
      <c r="C439" s="1125"/>
      <c r="D439" s="1159"/>
      <c r="E439" s="1051"/>
      <c r="F439" s="1034"/>
    </row>
    <row r="440" spans="1:6" ht="15" customHeight="1">
      <c r="A440" s="1148">
        <v>5</v>
      </c>
      <c r="B440" s="1149" t="s">
        <v>2516</v>
      </c>
      <c r="C440" s="1150" t="s">
        <v>1375</v>
      </c>
      <c r="D440" s="1151">
        <v>10</v>
      </c>
      <c r="E440" s="1054"/>
      <c r="F440" s="1050">
        <f>(D440*E440)</f>
        <v>0</v>
      </c>
    </row>
    <row r="441" spans="1:6" ht="15" customHeight="1">
      <c r="A441" s="1130"/>
      <c r="B441" s="1102"/>
      <c r="C441" s="1125"/>
      <c r="D441" s="1159"/>
      <c r="E441" s="1051"/>
      <c r="F441" s="1034"/>
    </row>
    <row r="442" spans="1:6" s="1057" customFormat="1" ht="15" customHeight="1">
      <c r="A442" s="1160" t="s">
        <v>1456</v>
      </c>
      <c r="B442" s="1161" t="s">
        <v>2517</v>
      </c>
      <c r="C442" s="1160"/>
      <c r="D442" s="1162"/>
      <c r="E442" s="1055"/>
      <c r="F442" s="1056">
        <f>SUM(F416:F441)</f>
        <v>0</v>
      </c>
    </row>
    <row r="443" spans="1:6" ht="15" customHeight="1">
      <c r="A443" s="1130"/>
      <c r="B443" s="1102"/>
      <c r="C443" s="1163"/>
      <c r="D443" s="1163"/>
      <c r="E443" s="1058"/>
      <c r="F443" s="1034"/>
    </row>
    <row r="444" spans="1:6" s="1040" customFormat="1" ht="15" customHeight="1">
      <c r="A444" s="1118"/>
      <c r="B444" s="1119" t="s">
        <v>2518</v>
      </c>
      <c r="C444" s="1118"/>
      <c r="D444" s="1120"/>
      <c r="E444" s="1038" t="s">
        <v>1456</v>
      </c>
      <c r="F444" s="1039">
        <f>SUM(F286+F319+F351+F412+F442)</f>
        <v>0</v>
      </c>
    </row>
    <row r="445" spans="1:4" ht="15" customHeight="1">
      <c r="A445" s="1076"/>
      <c r="B445" s="1164"/>
      <c r="C445" s="1165"/>
      <c r="D445" s="1165"/>
    </row>
    <row r="446" ht="13.5" customHeight="1">
      <c r="G446" s="1063"/>
    </row>
    <row r="447" ht="13.5" customHeight="1">
      <c r="G447" s="1063"/>
    </row>
    <row r="448" ht="13.5" customHeight="1">
      <c r="G448" s="1063"/>
    </row>
    <row r="449" ht="13.5" customHeight="1">
      <c r="G449" s="1063"/>
    </row>
    <row r="450" ht="13.5" customHeight="1">
      <c r="G450" s="1063"/>
    </row>
    <row r="451" ht="13.5" customHeight="1">
      <c r="G451" s="1063"/>
    </row>
    <row r="452" ht="13.5" customHeight="1">
      <c r="G452" s="1063"/>
    </row>
    <row r="453" ht="13.5" customHeight="1">
      <c r="G453" s="1063"/>
    </row>
    <row r="454" ht="13.5" customHeight="1">
      <c r="G454" s="1063"/>
    </row>
    <row r="455" ht="13.5" customHeight="1">
      <c r="G455" s="1063"/>
    </row>
    <row r="456" ht="13.5" customHeight="1">
      <c r="G456" s="1063"/>
    </row>
    <row r="457" spans="1:7" s="1060" customFormat="1" ht="13.5" customHeight="1">
      <c r="A457" s="1020"/>
      <c r="B457" s="1059"/>
      <c r="E457" s="1061"/>
      <c r="F457" s="1062"/>
      <c r="G457" s="1063"/>
    </row>
    <row r="458" spans="1:7" s="1060" customFormat="1" ht="13.5" customHeight="1">
      <c r="A458" s="1020"/>
      <c r="B458" s="1059"/>
      <c r="E458" s="1061"/>
      <c r="F458" s="1062"/>
      <c r="G458" s="1063"/>
    </row>
    <row r="459" spans="1:7" s="1060" customFormat="1" ht="13.5" customHeight="1">
      <c r="A459" s="1020"/>
      <c r="B459" s="1059"/>
      <c r="E459" s="1061"/>
      <c r="F459" s="1062"/>
      <c r="G459" s="1063"/>
    </row>
    <row r="460" spans="1:7" s="1060" customFormat="1" ht="13.5" customHeight="1">
      <c r="A460" s="1020"/>
      <c r="B460" s="1059"/>
      <c r="E460" s="1061"/>
      <c r="F460" s="1062"/>
      <c r="G460" s="1063"/>
    </row>
    <row r="461" ht="13.5" customHeight="1">
      <c r="G461" s="1063"/>
    </row>
    <row r="462" ht="13.5" customHeight="1">
      <c r="G462" s="1063"/>
    </row>
    <row r="463" ht="13.5" customHeight="1">
      <c r="G463" s="1063"/>
    </row>
    <row r="464" ht="13.5" customHeight="1">
      <c r="G464" s="1063"/>
    </row>
    <row r="465" ht="13.5" customHeight="1">
      <c r="G465" s="1063"/>
    </row>
    <row r="466" ht="13.5" customHeight="1">
      <c r="G466" s="1063"/>
    </row>
    <row r="467" ht="13.5" customHeight="1">
      <c r="G467" s="1063"/>
    </row>
    <row r="468" ht="13.5" customHeight="1">
      <c r="G468" s="1063"/>
    </row>
    <row r="469" ht="13.5" customHeight="1">
      <c r="G469" s="1063"/>
    </row>
    <row r="470" ht="13.5" customHeight="1">
      <c r="G470" s="1063"/>
    </row>
    <row r="471" ht="13.5" customHeight="1">
      <c r="G471" s="1063"/>
    </row>
    <row r="472" ht="13.5" customHeight="1">
      <c r="G472" s="1063"/>
    </row>
    <row r="473" ht="13.5" customHeight="1">
      <c r="G473" s="1063"/>
    </row>
    <row r="474" ht="13.5" customHeight="1">
      <c r="G474" s="1063"/>
    </row>
    <row r="475" ht="13.5" customHeight="1">
      <c r="G475" s="1063"/>
    </row>
    <row r="476" ht="13.5" customHeight="1">
      <c r="G476" s="1063"/>
    </row>
    <row r="477" ht="13.5" customHeight="1">
      <c r="G477" s="1063"/>
    </row>
    <row r="478" ht="13.5" customHeight="1">
      <c r="G478" s="1063"/>
    </row>
    <row r="479" ht="13.5" customHeight="1">
      <c r="G479" s="1063"/>
    </row>
    <row r="480" ht="13.5" customHeight="1">
      <c r="G480" s="1063"/>
    </row>
    <row r="481" ht="13.5" customHeight="1">
      <c r="G481" s="1063"/>
    </row>
    <row r="482" ht="13.5" customHeight="1">
      <c r="G482" s="1063"/>
    </row>
    <row r="483" ht="13.5" customHeight="1">
      <c r="G483" s="1063"/>
    </row>
    <row r="484" ht="13.5" customHeight="1">
      <c r="G484" s="1063"/>
    </row>
    <row r="485" ht="13.5" customHeight="1">
      <c r="G485" s="1063"/>
    </row>
    <row r="486" ht="13.5" customHeight="1">
      <c r="G486" s="1063"/>
    </row>
    <row r="487" ht="13.5" customHeight="1">
      <c r="G487" s="1063"/>
    </row>
    <row r="488" ht="13.5" customHeight="1">
      <c r="G488" s="1063"/>
    </row>
    <row r="489" ht="13.5" customHeight="1">
      <c r="G489" s="1063"/>
    </row>
    <row r="490" ht="13.5" customHeight="1">
      <c r="G490" s="1063"/>
    </row>
    <row r="491" ht="13.5" customHeight="1">
      <c r="G491" s="1063"/>
    </row>
    <row r="492" ht="13.5" customHeight="1">
      <c r="G492" s="1063"/>
    </row>
    <row r="493" ht="13.5" customHeight="1">
      <c r="G493" s="1063"/>
    </row>
    <row r="494" ht="13.5" customHeight="1">
      <c r="G494" s="1063"/>
    </row>
    <row r="495" ht="13.5" customHeight="1">
      <c r="G495" s="1063"/>
    </row>
    <row r="496" ht="13.5" customHeight="1">
      <c r="G496" s="1063"/>
    </row>
    <row r="497" ht="13.5" customHeight="1">
      <c r="G497" s="1063"/>
    </row>
    <row r="498" ht="15" customHeight="1">
      <c r="G498" s="1063"/>
    </row>
    <row r="499" ht="14.25" customHeight="1">
      <c r="G499" s="1063"/>
    </row>
    <row r="500" ht="15" customHeight="1">
      <c r="G500" s="1063"/>
    </row>
    <row r="501" ht="13.5" customHeight="1">
      <c r="G501" s="1063"/>
    </row>
    <row r="502" ht="13.5" customHeight="1">
      <c r="G502" s="1063"/>
    </row>
    <row r="503" ht="13.5" customHeight="1">
      <c r="G503" s="1063"/>
    </row>
    <row r="504" ht="13.5" customHeight="1">
      <c r="G504" s="1063"/>
    </row>
    <row r="505" ht="13.5" customHeight="1">
      <c r="G505" s="1063"/>
    </row>
    <row r="506" ht="13.5" customHeight="1">
      <c r="G506" s="1063"/>
    </row>
    <row r="507" spans="1:7" s="1060" customFormat="1" ht="13.5" customHeight="1">
      <c r="A507" s="1020"/>
      <c r="B507" s="1059"/>
      <c r="E507" s="1061"/>
      <c r="F507" s="1062"/>
      <c r="G507" s="1063"/>
    </row>
    <row r="508" spans="1:7" s="1060" customFormat="1" ht="13.5" customHeight="1">
      <c r="A508" s="1020"/>
      <c r="B508" s="1059"/>
      <c r="E508" s="1061"/>
      <c r="F508" s="1062"/>
      <c r="G508" s="1063"/>
    </row>
    <row r="509" spans="1:7" s="1060" customFormat="1" ht="13.5" customHeight="1">
      <c r="A509" s="1020"/>
      <c r="B509" s="1059"/>
      <c r="E509" s="1061"/>
      <c r="F509" s="1062"/>
      <c r="G509" s="1063"/>
    </row>
    <row r="510" spans="1:7" s="1060" customFormat="1" ht="13.5" customHeight="1">
      <c r="A510" s="1020"/>
      <c r="B510" s="1059"/>
      <c r="E510" s="1061"/>
      <c r="F510" s="1062"/>
      <c r="G510" s="1063"/>
    </row>
    <row r="511" ht="13.5" customHeight="1">
      <c r="G511" s="1063"/>
    </row>
    <row r="512" ht="13.5" customHeight="1">
      <c r="G512" s="1063"/>
    </row>
    <row r="513" ht="25.5" customHeight="1"/>
    <row r="514" ht="13.5" customHeight="1"/>
    <row r="515" ht="13.5" customHeight="1"/>
    <row r="516" ht="13.5" customHeight="1"/>
    <row r="517" ht="27.75" customHeight="1"/>
    <row r="518" ht="14.25" customHeight="1"/>
    <row r="519" ht="15" customHeight="1"/>
    <row r="520" ht="13.5" customHeight="1"/>
    <row r="521" ht="13.5" customHeight="1"/>
    <row r="522" ht="13.5" customHeight="1"/>
    <row r="523" ht="13.5" customHeight="1"/>
    <row r="524" ht="26.25" customHeight="1"/>
    <row r="525" ht="13.5" customHeight="1"/>
    <row r="526" ht="13.5" customHeight="1"/>
    <row r="527" ht="13.5" customHeight="1"/>
    <row r="528" ht="13.5" customHeight="1"/>
    <row r="529" ht="13.5" customHeight="1"/>
    <row r="530" ht="13.5" customHeight="1">
      <c r="G530" s="1063"/>
    </row>
    <row r="531" ht="13.5" customHeight="1">
      <c r="G531" s="1063"/>
    </row>
    <row r="532" ht="13.5" customHeight="1">
      <c r="G532" s="1064"/>
    </row>
    <row r="533" ht="13.5" customHeight="1">
      <c r="G533" s="1064"/>
    </row>
    <row r="534" ht="13.5" customHeight="1">
      <c r="G534" s="1064"/>
    </row>
    <row r="535" ht="13.5" customHeight="1">
      <c r="G535" s="1064"/>
    </row>
    <row r="536" ht="13.5" customHeight="1">
      <c r="G536" s="1063"/>
    </row>
    <row r="537" ht="13.5" customHeight="1">
      <c r="G537" s="1063"/>
    </row>
    <row r="538" ht="13.5" customHeight="1">
      <c r="G538" s="1063"/>
    </row>
    <row r="539" ht="13.5" customHeight="1">
      <c r="G539" s="1063"/>
    </row>
    <row r="540" ht="13.5" customHeight="1"/>
    <row r="541" ht="13.5" customHeight="1"/>
    <row r="542" ht="13.5" customHeight="1">
      <c r="G542" s="1063"/>
    </row>
    <row r="543" ht="13.5" customHeight="1">
      <c r="G543" s="1063"/>
    </row>
    <row r="544" ht="13.5" customHeight="1">
      <c r="G544" s="1063"/>
    </row>
    <row r="545" ht="13.5" customHeight="1">
      <c r="G545" s="1063"/>
    </row>
    <row r="546" ht="13.5" customHeight="1">
      <c r="G546" s="1063"/>
    </row>
    <row r="547" ht="13.5" customHeight="1">
      <c r="G547" s="1063"/>
    </row>
    <row r="548" ht="13.5" customHeight="1">
      <c r="G548" s="1063"/>
    </row>
    <row r="549" ht="13.5" customHeight="1">
      <c r="G549" s="1063"/>
    </row>
    <row r="550" ht="13.5" customHeight="1">
      <c r="G550" s="1063"/>
    </row>
    <row r="551" ht="13.5" customHeight="1">
      <c r="G551" s="1063"/>
    </row>
    <row r="552" ht="13.5" customHeight="1"/>
    <row r="553" ht="13.5" customHeight="1"/>
    <row r="554" ht="13.5" customHeight="1"/>
    <row r="555" ht="13.5" customHeight="1"/>
    <row r="556" ht="13.5" customHeight="1"/>
    <row r="557" ht="13.5" customHeight="1"/>
    <row r="558" ht="13.5" customHeight="1">
      <c r="G558" s="1063"/>
    </row>
    <row r="559" ht="13.5" customHeight="1">
      <c r="G559" s="1063"/>
    </row>
    <row r="560" ht="13.5" customHeight="1">
      <c r="G560" s="1063"/>
    </row>
    <row r="561" ht="13.5" customHeight="1">
      <c r="G561" s="1063"/>
    </row>
    <row r="562" ht="13.5" customHeight="1">
      <c r="G562" s="1063"/>
    </row>
    <row r="563" ht="13.5" customHeight="1">
      <c r="G563" s="1063"/>
    </row>
    <row r="564" ht="13.5" customHeight="1">
      <c r="G564" s="1063"/>
    </row>
    <row r="565" ht="13.5" customHeight="1">
      <c r="G565" s="1063"/>
    </row>
    <row r="566" ht="13.5" customHeight="1">
      <c r="G566" s="1063"/>
    </row>
    <row r="567" ht="13.5" customHeight="1">
      <c r="G567" s="1063"/>
    </row>
    <row r="568" spans="1:7" s="1060" customFormat="1" ht="13.5" customHeight="1">
      <c r="A568" s="1020"/>
      <c r="B568" s="1059"/>
      <c r="E568" s="1061"/>
      <c r="F568" s="1062"/>
      <c r="G568" s="1063"/>
    </row>
    <row r="569" spans="1:7" s="1060" customFormat="1" ht="13.5" customHeight="1">
      <c r="A569" s="1020"/>
      <c r="B569" s="1059"/>
      <c r="E569" s="1061"/>
      <c r="F569" s="1062"/>
      <c r="G569" s="1063"/>
    </row>
    <row r="570" spans="1:7" s="1060" customFormat="1" ht="13.5" customHeight="1">
      <c r="A570" s="1020"/>
      <c r="B570" s="1059"/>
      <c r="E570" s="1061"/>
      <c r="F570" s="1062"/>
      <c r="G570" s="1063"/>
    </row>
    <row r="571" spans="1:7" s="1060" customFormat="1" ht="13.5" customHeight="1">
      <c r="A571" s="1020"/>
      <c r="B571" s="1059"/>
      <c r="E571" s="1061"/>
      <c r="F571" s="1062"/>
      <c r="G571" s="1063"/>
    </row>
    <row r="572" spans="1:7" s="1060" customFormat="1" ht="13.5" customHeight="1">
      <c r="A572" s="1020"/>
      <c r="B572" s="1059"/>
      <c r="E572" s="1061"/>
      <c r="F572" s="1062"/>
      <c r="G572" s="1063"/>
    </row>
    <row r="573" ht="13.5" customHeight="1"/>
    <row r="574" ht="13.5" customHeight="1"/>
    <row r="575" ht="13.5" customHeight="1"/>
    <row r="576" ht="13.5" customHeight="1">
      <c r="G576" s="1065"/>
    </row>
    <row r="577" ht="13.5" customHeight="1">
      <c r="G577" s="1065"/>
    </row>
    <row r="578" ht="13.5" customHeight="1">
      <c r="G578" s="1065"/>
    </row>
    <row r="579" ht="13.5" customHeight="1">
      <c r="G579" s="1065"/>
    </row>
    <row r="580" ht="13.5" customHeight="1">
      <c r="G580" s="1065"/>
    </row>
    <row r="581" ht="13.5" customHeight="1">
      <c r="G581" s="1065"/>
    </row>
    <row r="582" ht="13.5" customHeight="1">
      <c r="G582" s="1065"/>
    </row>
    <row r="583" ht="13.5" customHeight="1">
      <c r="G583" s="1065"/>
    </row>
    <row r="584" ht="13.5" customHeight="1">
      <c r="G584" s="1065"/>
    </row>
    <row r="585" ht="13.5" customHeight="1">
      <c r="G585" s="1065"/>
    </row>
    <row r="586" ht="26.25" customHeight="1">
      <c r="G586" s="1065"/>
    </row>
    <row r="587" ht="13.5" customHeight="1">
      <c r="G587" s="1065"/>
    </row>
    <row r="588" ht="13.5" customHeight="1">
      <c r="G588" s="1065"/>
    </row>
    <row r="589" ht="13.5" customHeight="1">
      <c r="G589" s="1065"/>
    </row>
    <row r="590" ht="13.5" customHeight="1">
      <c r="G590" s="1063"/>
    </row>
    <row r="591" ht="13.5" customHeight="1">
      <c r="G591" s="1063"/>
    </row>
    <row r="592" ht="13.5" customHeight="1">
      <c r="G592" s="1063"/>
    </row>
    <row r="593" ht="13.5" customHeight="1">
      <c r="G593" s="1063"/>
    </row>
    <row r="594" spans="1:7" s="1060" customFormat="1" ht="13.5" customHeight="1">
      <c r="A594" s="1020"/>
      <c r="B594" s="1059"/>
      <c r="E594" s="1061"/>
      <c r="F594" s="1062"/>
      <c r="G594" s="1063"/>
    </row>
    <row r="595" spans="1:7" s="1060" customFormat="1" ht="13.5" customHeight="1">
      <c r="A595" s="1020"/>
      <c r="B595" s="1059"/>
      <c r="E595" s="1061"/>
      <c r="F595" s="1062"/>
      <c r="G595" s="1063"/>
    </row>
    <row r="596" ht="13.5" customHeight="1">
      <c r="G596" s="1063"/>
    </row>
    <row r="597" ht="13.5" customHeight="1">
      <c r="G597" s="1063"/>
    </row>
    <row r="598" ht="13.5" customHeight="1">
      <c r="G598" s="1063"/>
    </row>
    <row r="599" ht="13.5" customHeight="1">
      <c r="G599" s="1063"/>
    </row>
    <row r="600" ht="13.5" customHeight="1">
      <c r="G600" s="1063"/>
    </row>
    <row r="601" ht="13.5" customHeight="1">
      <c r="G601" s="1063"/>
    </row>
    <row r="602" ht="13.5" customHeight="1">
      <c r="G602" s="1063"/>
    </row>
    <row r="603" ht="13.5" customHeight="1">
      <c r="G603" s="1063"/>
    </row>
    <row r="604" ht="13.5" customHeight="1">
      <c r="G604" s="1063"/>
    </row>
    <row r="605" ht="13.5" customHeight="1">
      <c r="G605" s="1063"/>
    </row>
    <row r="606" ht="13.5" customHeight="1">
      <c r="G606" s="1063"/>
    </row>
    <row r="607" ht="13.5" customHeight="1">
      <c r="G607" s="1063"/>
    </row>
    <row r="608" ht="13.5" customHeight="1">
      <c r="G608" s="1063"/>
    </row>
    <row r="609" ht="13.5" customHeight="1">
      <c r="G609" s="1063"/>
    </row>
    <row r="610" ht="13.5" customHeight="1">
      <c r="G610" s="1063"/>
    </row>
    <row r="611" ht="13.5" customHeight="1">
      <c r="G611" s="1063"/>
    </row>
    <row r="612" ht="25.5" customHeight="1">
      <c r="G612" s="1063"/>
    </row>
    <row r="613" ht="13.5" customHeight="1">
      <c r="G613" s="1063"/>
    </row>
    <row r="614" spans="1:7" s="1060" customFormat="1" ht="13.5" customHeight="1">
      <c r="A614" s="1020"/>
      <c r="B614" s="1059"/>
      <c r="E614" s="1061"/>
      <c r="F614" s="1062"/>
      <c r="G614" s="1063"/>
    </row>
    <row r="615" ht="13.5" customHeight="1">
      <c r="G615" s="1063"/>
    </row>
    <row r="616" ht="13.5" customHeight="1">
      <c r="G616" s="1063"/>
    </row>
    <row r="617" spans="1:7" s="1066" customFormat="1" ht="13.5" customHeight="1">
      <c r="A617" s="1020"/>
      <c r="B617" s="1059"/>
      <c r="C617" s="1060"/>
      <c r="D617" s="1060"/>
      <c r="E617" s="1061"/>
      <c r="F617" s="1062"/>
      <c r="G617" s="1063"/>
    </row>
    <row r="618" ht="13.5" customHeight="1">
      <c r="G618" s="1063"/>
    </row>
    <row r="619" ht="13.5" customHeight="1">
      <c r="G619" s="1063"/>
    </row>
    <row r="620" spans="1:7" s="1066" customFormat="1" ht="13.5" customHeight="1">
      <c r="A620" s="1020"/>
      <c r="B620" s="1059"/>
      <c r="C620" s="1060"/>
      <c r="D620" s="1060"/>
      <c r="E620" s="1061"/>
      <c r="F620" s="1062"/>
      <c r="G620" s="1063"/>
    </row>
    <row r="621" spans="1:7" s="1066" customFormat="1" ht="13.5" customHeight="1">
      <c r="A621" s="1020"/>
      <c r="B621" s="1059"/>
      <c r="C621" s="1060"/>
      <c r="D621" s="1060"/>
      <c r="E621" s="1061"/>
      <c r="F621" s="1062"/>
      <c r="G621" s="1063"/>
    </row>
    <row r="622" spans="1:7" s="1066" customFormat="1" ht="13.5" customHeight="1">
      <c r="A622" s="1020"/>
      <c r="B622" s="1059"/>
      <c r="C622" s="1060"/>
      <c r="D622" s="1060"/>
      <c r="E622" s="1061"/>
      <c r="F622" s="1062"/>
      <c r="G622" s="1063"/>
    </row>
    <row r="623" spans="1:7" s="1066" customFormat="1" ht="13.5" customHeight="1">
      <c r="A623" s="1020"/>
      <c r="B623" s="1059"/>
      <c r="C623" s="1060"/>
      <c r="D623" s="1060"/>
      <c r="E623" s="1061"/>
      <c r="F623" s="1062"/>
      <c r="G623" s="1063"/>
    </row>
    <row r="624" spans="1:7" s="1066" customFormat="1" ht="13.5" customHeight="1">
      <c r="A624" s="1020"/>
      <c r="B624" s="1059"/>
      <c r="C624" s="1060"/>
      <c r="D624" s="1060"/>
      <c r="E624" s="1061"/>
      <c r="F624" s="1062"/>
      <c r="G624" s="1063"/>
    </row>
    <row r="625" spans="1:7" s="1066" customFormat="1" ht="13.5" customHeight="1">
      <c r="A625" s="1020"/>
      <c r="B625" s="1059"/>
      <c r="C625" s="1060"/>
      <c r="D625" s="1060"/>
      <c r="E625" s="1061"/>
      <c r="F625" s="1062"/>
      <c r="G625" s="1063"/>
    </row>
    <row r="626" spans="1:7" s="1066" customFormat="1" ht="13.5" customHeight="1">
      <c r="A626" s="1020"/>
      <c r="B626" s="1059"/>
      <c r="C626" s="1060"/>
      <c r="D626" s="1060"/>
      <c r="E626" s="1061"/>
      <c r="F626" s="1062"/>
      <c r="G626" s="1063"/>
    </row>
    <row r="627" spans="1:7" s="1066" customFormat="1" ht="13.5" customHeight="1">
      <c r="A627" s="1020"/>
      <c r="B627" s="1059"/>
      <c r="C627" s="1060"/>
      <c r="D627" s="1060"/>
      <c r="E627" s="1061"/>
      <c r="F627" s="1062"/>
      <c r="G627" s="1063"/>
    </row>
    <row r="628" spans="1:7" s="1066" customFormat="1" ht="13.5" customHeight="1">
      <c r="A628" s="1020"/>
      <c r="B628" s="1059"/>
      <c r="C628" s="1060"/>
      <c r="D628" s="1060"/>
      <c r="E628" s="1061"/>
      <c r="F628" s="1062"/>
      <c r="G628" s="1063"/>
    </row>
    <row r="629" spans="1:7" s="1066" customFormat="1" ht="13.5" customHeight="1">
      <c r="A629" s="1020"/>
      <c r="B629" s="1059"/>
      <c r="C629" s="1060"/>
      <c r="D629" s="1060"/>
      <c r="E629" s="1061"/>
      <c r="F629" s="1062"/>
      <c r="G629" s="1063"/>
    </row>
    <row r="630" spans="1:7" s="1066" customFormat="1" ht="13.5" customHeight="1">
      <c r="A630" s="1020"/>
      <c r="B630" s="1059"/>
      <c r="C630" s="1060"/>
      <c r="D630" s="1060"/>
      <c r="E630" s="1061"/>
      <c r="F630" s="1062"/>
      <c r="G630" s="1063"/>
    </row>
    <row r="631" spans="1:7" s="1066" customFormat="1" ht="13.5" customHeight="1">
      <c r="A631" s="1020"/>
      <c r="B631" s="1059"/>
      <c r="C631" s="1060"/>
      <c r="D631" s="1060"/>
      <c r="E631" s="1061"/>
      <c r="F631" s="1062"/>
      <c r="G631" s="1063"/>
    </row>
    <row r="632" spans="1:7" s="1066" customFormat="1" ht="13.5" customHeight="1">
      <c r="A632" s="1020"/>
      <c r="B632" s="1059"/>
      <c r="C632" s="1060"/>
      <c r="D632" s="1060"/>
      <c r="E632" s="1061"/>
      <c r="F632" s="1062"/>
      <c r="G632" s="1063"/>
    </row>
    <row r="633" spans="1:7" s="1066" customFormat="1" ht="13.5" customHeight="1">
      <c r="A633" s="1020"/>
      <c r="B633" s="1059"/>
      <c r="C633" s="1060"/>
      <c r="D633" s="1060"/>
      <c r="E633" s="1061"/>
      <c r="F633" s="1062"/>
      <c r="G633" s="1063"/>
    </row>
    <row r="634" spans="1:7" s="1066" customFormat="1" ht="13.5" customHeight="1">
      <c r="A634" s="1020"/>
      <c r="B634" s="1059"/>
      <c r="C634" s="1060"/>
      <c r="D634" s="1060"/>
      <c r="E634" s="1061"/>
      <c r="F634" s="1062"/>
      <c r="G634" s="1063"/>
    </row>
    <row r="635" spans="1:7" s="1066" customFormat="1" ht="13.5" customHeight="1">
      <c r="A635" s="1020"/>
      <c r="B635" s="1059"/>
      <c r="C635" s="1060"/>
      <c r="D635" s="1060"/>
      <c r="E635" s="1061"/>
      <c r="F635" s="1062"/>
      <c r="G635" s="1063"/>
    </row>
    <row r="636" spans="1:7" s="1066" customFormat="1" ht="13.5" customHeight="1">
      <c r="A636" s="1020"/>
      <c r="B636" s="1059"/>
      <c r="C636" s="1060"/>
      <c r="D636" s="1060"/>
      <c r="E636" s="1061"/>
      <c r="F636" s="1062"/>
      <c r="G636" s="1063"/>
    </row>
    <row r="637" spans="1:7" s="1066" customFormat="1" ht="13.5" customHeight="1">
      <c r="A637" s="1020"/>
      <c r="B637" s="1059"/>
      <c r="C637" s="1060"/>
      <c r="D637" s="1060"/>
      <c r="E637" s="1061"/>
      <c r="F637" s="1062"/>
      <c r="G637" s="1063"/>
    </row>
    <row r="638" spans="1:7" s="1066" customFormat="1" ht="13.5" customHeight="1">
      <c r="A638" s="1020"/>
      <c r="B638" s="1059"/>
      <c r="C638" s="1060"/>
      <c r="D638" s="1060"/>
      <c r="E638" s="1061"/>
      <c r="F638" s="1062"/>
      <c r="G638" s="1063"/>
    </row>
    <row r="639" spans="1:7" s="1066" customFormat="1" ht="13.5" customHeight="1">
      <c r="A639" s="1020"/>
      <c r="B639" s="1059"/>
      <c r="C639" s="1060"/>
      <c r="D639" s="1060"/>
      <c r="E639" s="1061"/>
      <c r="F639" s="1062"/>
      <c r="G639" s="1063"/>
    </row>
    <row r="640" spans="1:7" s="1066" customFormat="1" ht="13.5" customHeight="1">
      <c r="A640" s="1020"/>
      <c r="B640" s="1059"/>
      <c r="C640" s="1060"/>
      <c r="D640" s="1060"/>
      <c r="E640" s="1061"/>
      <c r="F640" s="1062"/>
      <c r="G640" s="1063"/>
    </row>
    <row r="641" spans="1:7" s="1066" customFormat="1" ht="26.25" customHeight="1">
      <c r="A641" s="1020"/>
      <c r="B641" s="1059"/>
      <c r="C641" s="1060"/>
      <c r="D641" s="1060"/>
      <c r="E641" s="1061"/>
      <c r="F641" s="1062"/>
      <c r="G641" s="1063"/>
    </row>
    <row r="642" spans="1:7" s="1066" customFormat="1" ht="13.5" customHeight="1">
      <c r="A642" s="1020"/>
      <c r="B642" s="1059"/>
      <c r="C642" s="1060"/>
      <c r="D642" s="1060"/>
      <c r="E642" s="1061"/>
      <c r="F642" s="1062"/>
      <c r="G642" s="1063"/>
    </row>
    <row r="643" spans="1:7" s="1066" customFormat="1" ht="13.5" customHeight="1">
      <c r="A643" s="1020"/>
      <c r="B643" s="1059"/>
      <c r="C643" s="1060"/>
      <c r="D643" s="1060"/>
      <c r="E643" s="1061"/>
      <c r="F643" s="1062"/>
      <c r="G643" s="1063"/>
    </row>
    <row r="644" spans="1:7" s="1066" customFormat="1" ht="13.5" customHeight="1">
      <c r="A644" s="1020"/>
      <c r="B644" s="1059"/>
      <c r="C644" s="1060"/>
      <c r="D644" s="1060"/>
      <c r="E644" s="1061"/>
      <c r="F644" s="1062"/>
      <c r="G644" s="1063"/>
    </row>
    <row r="645" spans="1:7" s="1066" customFormat="1" ht="13.5" customHeight="1">
      <c r="A645" s="1020"/>
      <c r="B645" s="1059"/>
      <c r="C645" s="1060"/>
      <c r="D645" s="1060"/>
      <c r="E645" s="1061"/>
      <c r="F645" s="1062"/>
      <c r="G645" s="1063"/>
    </row>
    <row r="646" spans="1:7" s="1066" customFormat="1" ht="13.5" customHeight="1">
      <c r="A646" s="1020"/>
      <c r="B646" s="1059"/>
      <c r="C646" s="1060"/>
      <c r="D646" s="1060"/>
      <c r="E646" s="1061"/>
      <c r="F646" s="1062"/>
      <c r="G646" s="1063"/>
    </row>
    <row r="647" spans="1:7" s="1066" customFormat="1" ht="13.5" customHeight="1">
      <c r="A647" s="1020"/>
      <c r="B647" s="1059"/>
      <c r="C647" s="1060"/>
      <c r="D647" s="1060"/>
      <c r="E647" s="1061"/>
      <c r="F647" s="1062"/>
      <c r="G647" s="1063"/>
    </row>
    <row r="648" spans="1:7" s="1066" customFormat="1" ht="13.5" customHeight="1">
      <c r="A648" s="1020"/>
      <c r="B648" s="1059"/>
      <c r="C648" s="1060"/>
      <c r="D648" s="1060"/>
      <c r="E648" s="1061"/>
      <c r="F648" s="1062"/>
      <c r="G648" s="1063"/>
    </row>
    <row r="649" spans="1:7" s="1066" customFormat="1" ht="13.5" customHeight="1">
      <c r="A649" s="1020"/>
      <c r="B649" s="1059"/>
      <c r="C649" s="1060"/>
      <c r="D649" s="1060"/>
      <c r="E649" s="1061"/>
      <c r="F649" s="1062"/>
      <c r="G649" s="1063"/>
    </row>
    <row r="650" ht="13.5" customHeight="1">
      <c r="G650" s="1063"/>
    </row>
    <row r="651" ht="13.5" customHeight="1">
      <c r="G651" s="1063"/>
    </row>
    <row r="652" ht="13.5" customHeight="1">
      <c r="G652" s="1063"/>
    </row>
    <row r="653" ht="13.5" customHeight="1">
      <c r="G653" s="1063"/>
    </row>
    <row r="654" ht="13.5" customHeight="1">
      <c r="G654" s="1063"/>
    </row>
    <row r="655" ht="13.5" customHeight="1">
      <c r="G655" s="1063"/>
    </row>
    <row r="656" ht="13.5" customHeight="1">
      <c r="G656" s="1063"/>
    </row>
    <row r="657" ht="13.5" customHeight="1">
      <c r="G657" s="1063"/>
    </row>
    <row r="658" ht="13.5" customHeight="1">
      <c r="G658" s="1063"/>
    </row>
    <row r="659" ht="13.5" customHeight="1">
      <c r="G659" s="1063"/>
    </row>
    <row r="660" ht="13.5" customHeight="1">
      <c r="G660" s="1063"/>
    </row>
    <row r="661" ht="13.5" customHeight="1">
      <c r="G661" s="1063"/>
    </row>
    <row r="662" ht="13.5" customHeight="1">
      <c r="G662" s="1063"/>
    </row>
    <row r="663" ht="13.5" customHeight="1">
      <c r="G663" s="1063"/>
    </row>
    <row r="664" ht="13.5" customHeight="1">
      <c r="G664" s="1063"/>
    </row>
    <row r="665" ht="13.5" customHeight="1">
      <c r="G665" s="1063"/>
    </row>
    <row r="666" ht="13.5" customHeight="1">
      <c r="G666" s="1063"/>
    </row>
    <row r="667" ht="13.5" customHeight="1">
      <c r="G667" s="1063"/>
    </row>
    <row r="668" ht="13.5" customHeight="1">
      <c r="G668" s="1063"/>
    </row>
    <row r="669" ht="13.5" customHeight="1">
      <c r="G669" s="1063"/>
    </row>
    <row r="670" ht="27" customHeight="1">
      <c r="G670" s="1063"/>
    </row>
    <row r="671" ht="13.5" customHeight="1">
      <c r="G671" s="1063"/>
    </row>
    <row r="672" ht="27" customHeight="1">
      <c r="G672" s="1063"/>
    </row>
    <row r="673" ht="13.5" customHeight="1">
      <c r="G673" s="1063"/>
    </row>
    <row r="674" ht="13.5" customHeight="1">
      <c r="G674" s="1063"/>
    </row>
    <row r="675" ht="13.5" customHeight="1">
      <c r="G675" s="1063"/>
    </row>
    <row r="676" ht="13.5" customHeight="1">
      <c r="G676" s="1063"/>
    </row>
    <row r="677" ht="13.5" customHeight="1">
      <c r="G677" s="1063"/>
    </row>
    <row r="678" ht="13.5" customHeight="1">
      <c r="G678" s="1063"/>
    </row>
    <row r="679" ht="13.5" customHeight="1">
      <c r="G679" s="1063"/>
    </row>
    <row r="680" ht="13.5" customHeight="1">
      <c r="G680" s="1063"/>
    </row>
    <row r="681" ht="13.5" customHeight="1">
      <c r="G681" s="1063"/>
    </row>
    <row r="682" ht="13.5" customHeight="1">
      <c r="G682" s="1063"/>
    </row>
    <row r="683" ht="13.5" customHeight="1">
      <c r="G683" s="1063"/>
    </row>
    <row r="684" ht="26.25" customHeight="1">
      <c r="G684" s="1063"/>
    </row>
    <row r="685" ht="13.5" customHeight="1">
      <c r="G685" s="1063"/>
    </row>
    <row r="686" ht="13.5" customHeight="1">
      <c r="G686" s="1063"/>
    </row>
    <row r="687" ht="13.5" customHeight="1">
      <c r="G687" s="1063"/>
    </row>
    <row r="688" ht="13.5" customHeight="1">
      <c r="G688" s="1063"/>
    </row>
    <row r="689" ht="13.5" customHeight="1">
      <c r="G689" s="1063"/>
    </row>
    <row r="690" ht="26.25" customHeight="1">
      <c r="G690" s="1063"/>
    </row>
    <row r="691" ht="13.5" customHeight="1">
      <c r="G691" s="1063"/>
    </row>
    <row r="692" ht="26.25" customHeight="1">
      <c r="G692" s="1063"/>
    </row>
    <row r="693" ht="13.5" customHeight="1">
      <c r="G693" s="1063"/>
    </row>
    <row r="694" ht="13.5" customHeight="1">
      <c r="G694" s="1063"/>
    </row>
    <row r="695" ht="13.5" customHeight="1">
      <c r="G695" s="1063"/>
    </row>
    <row r="696" ht="13.5" customHeight="1">
      <c r="G696" s="1063"/>
    </row>
    <row r="697" ht="13.5" customHeight="1">
      <c r="G697" s="1063"/>
    </row>
    <row r="698" ht="27.75" customHeight="1">
      <c r="G698" s="1063"/>
    </row>
    <row r="699" ht="13.5" customHeight="1">
      <c r="G699" s="1063"/>
    </row>
    <row r="700" ht="13.5" customHeight="1">
      <c r="G700" s="1063"/>
    </row>
    <row r="701" ht="13.5" customHeight="1">
      <c r="G701" s="1063"/>
    </row>
    <row r="702" ht="13.5" customHeight="1">
      <c r="G702" s="1063"/>
    </row>
    <row r="703" ht="13.5" customHeight="1">
      <c r="G703" s="1063"/>
    </row>
    <row r="704" ht="27" customHeight="1">
      <c r="G704" s="1063"/>
    </row>
    <row r="705" ht="13.5" customHeight="1">
      <c r="G705" s="1063"/>
    </row>
    <row r="706" ht="39.75" customHeight="1">
      <c r="G706" s="1063"/>
    </row>
    <row r="707" ht="13.5" customHeight="1">
      <c r="G707" s="1063"/>
    </row>
    <row r="708" ht="13.5" customHeight="1">
      <c r="G708" s="1063"/>
    </row>
    <row r="709" ht="13.5" customHeight="1">
      <c r="G709" s="1063"/>
    </row>
    <row r="710" ht="13.5" customHeight="1">
      <c r="G710" s="1063"/>
    </row>
    <row r="711" ht="13.5" customHeight="1">
      <c r="G711" s="1063"/>
    </row>
    <row r="712" ht="13.5" customHeight="1">
      <c r="G712" s="1063"/>
    </row>
    <row r="713" ht="27" customHeight="1">
      <c r="G713" s="1063"/>
    </row>
    <row r="714" ht="13.5" customHeight="1">
      <c r="G714" s="1063"/>
    </row>
    <row r="715" ht="13.5" customHeight="1">
      <c r="G715" s="1063"/>
    </row>
    <row r="716" ht="13.5" customHeight="1">
      <c r="G716" s="1063"/>
    </row>
    <row r="717" ht="13.5" customHeight="1">
      <c r="G717" s="1063"/>
    </row>
    <row r="718" ht="13.5" customHeight="1">
      <c r="G718" s="1063"/>
    </row>
    <row r="719" ht="13.5" customHeight="1">
      <c r="G719" s="1063"/>
    </row>
    <row r="720" ht="13.5" customHeight="1">
      <c r="G720" s="1063"/>
    </row>
    <row r="721" ht="13.5" customHeight="1">
      <c r="G721" s="1063"/>
    </row>
    <row r="722" ht="13.5" customHeight="1">
      <c r="G722" s="1063"/>
    </row>
    <row r="723" ht="13.5" customHeight="1">
      <c r="G723" s="1063"/>
    </row>
    <row r="724" ht="13.5" customHeight="1">
      <c r="G724" s="1063"/>
    </row>
    <row r="725" ht="13.5" customHeight="1">
      <c r="G725" s="1063"/>
    </row>
    <row r="726" ht="13.5" customHeight="1">
      <c r="G726" s="1063"/>
    </row>
    <row r="727" ht="13.5" customHeight="1">
      <c r="G727" s="1063"/>
    </row>
    <row r="728" ht="13.5" customHeight="1">
      <c r="G728" s="1063"/>
    </row>
    <row r="729" ht="13.5" customHeight="1">
      <c r="G729" s="1063"/>
    </row>
    <row r="730" ht="13.5" customHeight="1">
      <c r="G730" s="1064"/>
    </row>
    <row r="731" ht="13.5" customHeight="1">
      <c r="G731" s="1064"/>
    </row>
    <row r="732" ht="13.5" customHeight="1">
      <c r="G732" s="1064"/>
    </row>
    <row r="733" ht="13.5" customHeight="1">
      <c r="G733" s="1064"/>
    </row>
    <row r="734" ht="13.5" customHeight="1">
      <c r="G734" s="1064"/>
    </row>
    <row r="735" ht="13.5" customHeight="1">
      <c r="G735" s="1064"/>
    </row>
    <row r="736" ht="13.5" customHeight="1">
      <c r="G736" s="1064"/>
    </row>
    <row r="737" ht="13.5" customHeight="1">
      <c r="G737" s="1064"/>
    </row>
    <row r="738" ht="13.5" customHeight="1">
      <c r="G738" s="1064"/>
    </row>
    <row r="739" ht="13.5" customHeight="1">
      <c r="G739" s="1064"/>
    </row>
    <row r="740" ht="13.5" customHeight="1">
      <c r="G740" s="1064"/>
    </row>
    <row r="741" ht="13.5" customHeight="1">
      <c r="G741" s="1064"/>
    </row>
    <row r="742" ht="13.5" customHeight="1">
      <c r="G742" s="1064"/>
    </row>
    <row r="743" ht="13.5" customHeight="1">
      <c r="G743" s="1064"/>
    </row>
    <row r="744" ht="13.5" customHeight="1">
      <c r="G744" s="1064"/>
    </row>
    <row r="745" ht="13.5" customHeight="1">
      <c r="G745" s="1064"/>
    </row>
    <row r="746" ht="13.5" customHeight="1">
      <c r="G746" s="1064"/>
    </row>
    <row r="747" ht="13.5" customHeight="1">
      <c r="G747" s="1064"/>
    </row>
    <row r="748" ht="13.5" customHeight="1">
      <c r="G748" s="1064"/>
    </row>
    <row r="749" ht="13.5" customHeight="1">
      <c r="G749" s="1064"/>
    </row>
    <row r="750" ht="13.5" customHeight="1">
      <c r="G750" s="1064"/>
    </row>
    <row r="751" ht="13.5" customHeight="1">
      <c r="G751" s="1064"/>
    </row>
    <row r="752" ht="13.5" customHeight="1">
      <c r="G752" s="1064"/>
    </row>
    <row r="753" ht="13.5" customHeight="1">
      <c r="G753" s="1064"/>
    </row>
    <row r="754" ht="13.5" customHeight="1">
      <c r="G754" s="1064"/>
    </row>
    <row r="755" ht="13.5" customHeight="1">
      <c r="G755" s="1064"/>
    </row>
    <row r="756" ht="13.5" customHeight="1">
      <c r="G756" s="1064"/>
    </row>
    <row r="757" ht="13.5" customHeight="1">
      <c r="G757" s="1063"/>
    </row>
    <row r="758" ht="13.5" customHeight="1">
      <c r="G758" s="1063"/>
    </row>
    <row r="759" ht="13.5" customHeight="1">
      <c r="G759" s="1063"/>
    </row>
    <row r="760" ht="13.5" customHeight="1">
      <c r="G760" s="1063"/>
    </row>
    <row r="761" ht="13.5" customHeight="1">
      <c r="G761" s="1063"/>
    </row>
    <row r="762" ht="13.5" customHeight="1">
      <c r="G762" s="1063"/>
    </row>
    <row r="763" ht="13.5" customHeight="1">
      <c r="G763" s="1063"/>
    </row>
    <row r="764" ht="13.5" customHeight="1">
      <c r="G764" s="1063"/>
    </row>
    <row r="765" ht="13.5" customHeight="1">
      <c r="G765" s="1063"/>
    </row>
    <row r="766" ht="13.5" customHeight="1">
      <c r="G766" s="1063"/>
    </row>
    <row r="767" ht="13.5" customHeight="1">
      <c r="G767" s="1067"/>
    </row>
    <row r="768" ht="13.5" customHeight="1">
      <c r="G768" s="1067"/>
    </row>
    <row r="769" ht="13.5" customHeight="1">
      <c r="G769" s="1067"/>
    </row>
    <row r="770" spans="1:7" s="1016" customFormat="1" ht="13.5" customHeight="1">
      <c r="A770" s="1020"/>
      <c r="B770" s="1059"/>
      <c r="C770" s="1060"/>
      <c r="D770" s="1060"/>
      <c r="E770" s="1061"/>
      <c r="F770" s="1062"/>
      <c r="G770" s="1067"/>
    </row>
    <row r="771" spans="1:7" s="1016" customFormat="1" ht="13.5" customHeight="1">
      <c r="A771" s="1020"/>
      <c r="B771" s="1059"/>
      <c r="C771" s="1060"/>
      <c r="D771" s="1060"/>
      <c r="E771" s="1061"/>
      <c r="F771" s="1062"/>
      <c r="G771" s="1067"/>
    </row>
    <row r="772" spans="1:7" s="1016" customFormat="1" ht="13.5" customHeight="1">
      <c r="A772" s="1020"/>
      <c r="B772" s="1059"/>
      <c r="C772" s="1060"/>
      <c r="D772" s="1060"/>
      <c r="E772" s="1061"/>
      <c r="F772" s="1062"/>
      <c r="G772" s="1067"/>
    </row>
    <row r="773" spans="1:7" s="1016" customFormat="1" ht="13.5" customHeight="1">
      <c r="A773" s="1020"/>
      <c r="B773" s="1059"/>
      <c r="C773" s="1060"/>
      <c r="D773" s="1060"/>
      <c r="E773" s="1061"/>
      <c r="F773" s="1062"/>
      <c r="G773" s="1067"/>
    </row>
    <row r="774" spans="1:7" s="1016" customFormat="1" ht="13.5" customHeight="1">
      <c r="A774" s="1020"/>
      <c r="B774" s="1059"/>
      <c r="C774" s="1060"/>
      <c r="D774" s="1060"/>
      <c r="E774" s="1061"/>
      <c r="F774" s="1062"/>
      <c r="G774" s="1067"/>
    </row>
    <row r="775" spans="1:7" s="1016" customFormat="1" ht="13.5" customHeight="1">
      <c r="A775" s="1020"/>
      <c r="B775" s="1059"/>
      <c r="C775" s="1060"/>
      <c r="D775" s="1060"/>
      <c r="E775" s="1061"/>
      <c r="F775" s="1062"/>
      <c r="G775" s="1067"/>
    </row>
    <row r="776" spans="1:7" s="1016" customFormat="1" ht="13.5" customHeight="1">
      <c r="A776" s="1020"/>
      <c r="B776" s="1059"/>
      <c r="C776" s="1060"/>
      <c r="D776" s="1060"/>
      <c r="E776" s="1061"/>
      <c r="F776" s="1062"/>
      <c r="G776" s="1067"/>
    </row>
    <row r="777" spans="1:7" s="1016" customFormat="1" ht="13.5" customHeight="1">
      <c r="A777" s="1020"/>
      <c r="B777" s="1059"/>
      <c r="C777" s="1060"/>
      <c r="D777" s="1060"/>
      <c r="E777" s="1061"/>
      <c r="F777" s="1062"/>
      <c r="G777" s="1067"/>
    </row>
    <row r="778" spans="1:7" s="1016" customFormat="1" ht="13.5" customHeight="1">
      <c r="A778" s="1020"/>
      <c r="B778" s="1059"/>
      <c r="C778" s="1060"/>
      <c r="D778" s="1060"/>
      <c r="E778" s="1061"/>
      <c r="F778" s="1062"/>
      <c r="G778" s="1067"/>
    </row>
    <row r="779" spans="1:7" s="1016" customFormat="1" ht="13.5" customHeight="1">
      <c r="A779" s="1020"/>
      <c r="B779" s="1059"/>
      <c r="C779" s="1060"/>
      <c r="D779" s="1060"/>
      <c r="E779" s="1061"/>
      <c r="F779" s="1062"/>
      <c r="G779" s="1067"/>
    </row>
    <row r="780" spans="1:7" s="1016" customFormat="1" ht="13.5" customHeight="1">
      <c r="A780" s="1020"/>
      <c r="B780" s="1059"/>
      <c r="C780" s="1060"/>
      <c r="D780" s="1060"/>
      <c r="E780" s="1061"/>
      <c r="F780" s="1062"/>
      <c r="G780" s="1067"/>
    </row>
    <row r="781" spans="1:7" s="1016" customFormat="1" ht="13.5" customHeight="1">
      <c r="A781" s="1020"/>
      <c r="B781" s="1059"/>
      <c r="C781" s="1060"/>
      <c r="D781" s="1060"/>
      <c r="E781" s="1061"/>
      <c r="F781" s="1062"/>
      <c r="G781" s="1067"/>
    </row>
    <row r="782" spans="1:7" s="1016" customFormat="1" ht="13.5" customHeight="1">
      <c r="A782" s="1020"/>
      <c r="B782" s="1059"/>
      <c r="C782" s="1060"/>
      <c r="D782" s="1060"/>
      <c r="E782" s="1061"/>
      <c r="F782" s="1062"/>
      <c r="G782" s="1067"/>
    </row>
    <row r="783" spans="1:7" s="1016" customFormat="1" ht="13.5" customHeight="1">
      <c r="A783" s="1020"/>
      <c r="B783" s="1059"/>
      <c r="C783" s="1060"/>
      <c r="D783" s="1060"/>
      <c r="E783" s="1061"/>
      <c r="F783" s="1062"/>
      <c r="G783" s="1067"/>
    </row>
    <row r="784" spans="1:7" s="1016" customFormat="1" ht="13.5" customHeight="1">
      <c r="A784" s="1020"/>
      <c r="B784" s="1059"/>
      <c r="C784" s="1060"/>
      <c r="D784" s="1060"/>
      <c r="E784" s="1061"/>
      <c r="F784" s="1062"/>
      <c r="G784" s="1067"/>
    </row>
    <row r="785" spans="1:7" s="1016" customFormat="1" ht="13.5" customHeight="1">
      <c r="A785" s="1020"/>
      <c r="B785" s="1059"/>
      <c r="C785" s="1060"/>
      <c r="D785" s="1060"/>
      <c r="E785" s="1061"/>
      <c r="F785" s="1062"/>
      <c r="G785" s="1067"/>
    </row>
    <row r="786" spans="1:7" s="1016" customFormat="1" ht="13.5" customHeight="1">
      <c r="A786" s="1020"/>
      <c r="B786" s="1059"/>
      <c r="C786" s="1060"/>
      <c r="D786" s="1060"/>
      <c r="E786" s="1061"/>
      <c r="F786" s="1062"/>
      <c r="G786" s="1067"/>
    </row>
    <row r="787" spans="1:7" s="1016" customFormat="1" ht="13.5" customHeight="1">
      <c r="A787" s="1020"/>
      <c r="B787" s="1059"/>
      <c r="C787" s="1060"/>
      <c r="D787" s="1060"/>
      <c r="E787" s="1061"/>
      <c r="F787" s="1062"/>
      <c r="G787" s="1063"/>
    </row>
    <row r="788" spans="1:7" s="1016" customFormat="1" ht="13.5" customHeight="1">
      <c r="A788" s="1020"/>
      <c r="B788" s="1059"/>
      <c r="C788" s="1060"/>
      <c r="D788" s="1060"/>
      <c r="E788" s="1061"/>
      <c r="F788" s="1062"/>
      <c r="G788" s="1068"/>
    </row>
    <row r="789" spans="1:7" s="1016" customFormat="1" ht="13.5" customHeight="1">
      <c r="A789" s="1020"/>
      <c r="B789" s="1059"/>
      <c r="C789" s="1060"/>
      <c r="D789" s="1060"/>
      <c r="E789" s="1061"/>
      <c r="F789" s="1062"/>
      <c r="G789" s="1068"/>
    </row>
    <row r="790" ht="13.5" customHeight="1">
      <c r="G790" s="1068"/>
    </row>
    <row r="791" spans="1:6" s="1068" customFormat="1" ht="13.5" customHeight="1">
      <c r="A791" s="1020"/>
      <c r="B791" s="1059"/>
      <c r="C791" s="1060"/>
      <c r="D791" s="1060"/>
      <c r="E791" s="1061"/>
      <c r="F791" s="1062"/>
    </row>
    <row r="792" spans="1:6" s="1068" customFormat="1" ht="13.5" customHeight="1">
      <c r="A792" s="1020"/>
      <c r="B792" s="1059"/>
      <c r="C792" s="1060"/>
      <c r="D792" s="1060"/>
      <c r="E792" s="1061"/>
      <c r="F792" s="1062"/>
    </row>
    <row r="793" spans="1:6" s="1068" customFormat="1" ht="13.5" customHeight="1">
      <c r="A793" s="1020"/>
      <c r="B793" s="1059"/>
      <c r="C793" s="1060"/>
      <c r="D793" s="1060"/>
      <c r="E793" s="1061"/>
      <c r="F793" s="1062"/>
    </row>
    <row r="794" spans="1:6" s="1068" customFormat="1" ht="13.5" customHeight="1">
      <c r="A794" s="1020"/>
      <c r="B794" s="1059"/>
      <c r="C794" s="1060"/>
      <c r="D794" s="1060"/>
      <c r="E794" s="1061"/>
      <c r="F794" s="1062"/>
    </row>
    <row r="795" spans="1:6" s="1068" customFormat="1" ht="13.5" customHeight="1">
      <c r="A795" s="1020"/>
      <c r="B795" s="1059"/>
      <c r="C795" s="1060"/>
      <c r="D795" s="1060"/>
      <c r="E795" s="1061"/>
      <c r="F795" s="1062"/>
    </row>
    <row r="796" spans="1:6" s="1068" customFormat="1" ht="13.5" customHeight="1">
      <c r="A796" s="1020"/>
      <c r="B796" s="1059"/>
      <c r="C796" s="1060"/>
      <c r="D796" s="1060"/>
      <c r="E796" s="1061"/>
      <c r="F796" s="1062"/>
    </row>
    <row r="797" spans="1:6" s="1068" customFormat="1" ht="13.5" customHeight="1">
      <c r="A797" s="1020"/>
      <c r="B797" s="1059"/>
      <c r="C797" s="1060"/>
      <c r="D797" s="1060"/>
      <c r="E797" s="1061"/>
      <c r="F797" s="1062"/>
    </row>
    <row r="798" spans="1:6" s="1068" customFormat="1" ht="13.5" customHeight="1">
      <c r="A798" s="1020"/>
      <c r="B798" s="1059"/>
      <c r="C798" s="1060"/>
      <c r="D798" s="1060"/>
      <c r="E798" s="1061"/>
      <c r="F798" s="1062"/>
    </row>
    <row r="799" spans="1:6" s="1068" customFormat="1" ht="13.5" customHeight="1">
      <c r="A799" s="1020"/>
      <c r="B799" s="1059"/>
      <c r="C799" s="1060"/>
      <c r="D799" s="1060"/>
      <c r="E799" s="1061"/>
      <c r="F799" s="1062"/>
    </row>
    <row r="800" spans="1:6" s="1068" customFormat="1" ht="13.5" customHeight="1">
      <c r="A800" s="1020"/>
      <c r="B800" s="1059"/>
      <c r="C800" s="1060"/>
      <c r="D800" s="1060"/>
      <c r="E800" s="1061"/>
      <c r="F800" s="1062"/>
    </row>
    <row r="801" spans="1:6" s="1068" customFormat="1" ht="13.5" customHeight="1">
      <c r="A801" s="1020"/>
      <c r="B801" s="1059"/>
      <c r="C801" s="1060"/>
      <c r="D801" s="1060"/>
      <c r="E801" s="1061"/>
      <c r="F801" s="1062"/>
    </row>
    <row r="802" spans="1:6" s="1068" customFormat="1" ht="13.5" customHeight="1">
      <c r="A802" s="1020"/>
      <c r="B802" s="1059"/>
      <c r="C802" s="1060"/>
      <c r="D802" s="1060"/>
      <c r="E802" s="1061"/>
      <c r="F802" s="1062"/>
    </row>
    <row r="803" spans="1:6" s="1068" customFormat="1" ht="13.5" customHeight="1">
      <c r="A803" s="1020"/>
      <c r="B803" s="1059"/>
      <c r="C803" s="1060"/>
      <c r="D803" s="1060"/>
      <c r="E803" s="1061"/>
      <c r="F803" s="1062"/>
    </row>
    <row r="804" spans="1:6" s="1068" customFormat="1" ht="13.5" customHeight="1">
      <c r="A804" s="1020"/>
      <c r="B804" s="1059"/>
      <c r="C804" s="1060"/>
      <c r="D804" s="1060"/>
      <c r="E804" s="1061"/>
      <c r="F804" s="1062"/>
    </row>
    <row r="805" spans="1:6" s="1068" customFormat="1" ht="13.5" customHeight="1">
      <c r="A805" s="1020"/>
      <c r="B805" s="1059"/>
      <c r="C805" s="1060"/>
      <c r="D805" s="1060"/>
      <c r="E805" s="1061"/>
      <c r="F805" s="1062"/>
    </row>
    <row r="806" spans="1:6" s="1068" customFormat="1" ht="13.5" customHeight="1">
      <c r="A806" s="1020"/>
      <c r="B806" s="1059"/>
      <c r="C806" s="1060"/>
      <c r="D806" s="1060"/>
      <c r="E806" s="1061"/>
      <c r="F806" s="1062"/>
    </row>
    <row r="807" spans="1:6" s="1068" customFormat="1" ht="13.5" customHeight="1">
      <c r="A807" s="1020"/>
      <c r="B807" s="1059"/>
      <c r="C807" s="1060"/>
      <c r="D807" s="1060"/>
      <c r="E807" s="1061"/>
      <c r="F807" s="1062"/>
    </row>
    <row r="808" spans="1:6" s="1068" customFormat="1" ht="13.5" customHeight="1">
      <c r="A808" s="1020"/>
      <c r="B808" s="1059"/>
      <c r="C808" s="1060"/>
      <c r="D808" s="1060"/>
      <c r="E808" s="1061"/>
      <c r="F808" s="1062"/>
    </row>
    <row r="809" spans="1:6" s="1068" customFormat="1" ht="13.5" customHeight="1">
      <c r="A809" s="1020"/>
      <c r="B809" s="1059"/>
      <c r="C809" s="1060"/>
      <c r="D809" s="1060"/>
      <c r="E809" s="1061"/>
      <c r="F809" s="1062"/>
    </row>
    <row r="810" spans="1:6" s="1068" customFormat="1" ht="13.5" customHeight="1">
      <c r="A810" s="1020"/>
      <c r="B810" s="1059"/>
      <c r="C810" s="1060"/>
      <c r="D810" s="1060"/>
      <c r="E810" s="1061"/>
      <c r="F810" s="1062"/>
    </row>
    <row r="811" spans="1:6" s="1068" customFormat="1" ht="13.5" customHeight="1">
      <c r="A811" s="1020"/>
      <c r="B811" s="1059"/>
      <c r="C811" s="1060"/>
      <c r="D811" s="1060"/>
      <c r="E811" s="1061"/>
      <c r="F811" s="1062"/>
    </row>
    <row r="812" spans="1:6" s="1068" customFormat="1" ht="13.5" customHeight="1">
      <c r="A812" s="1020"/>
      <c r="B812" s="1059"/>
      <c r="C812" s="1060"/>
      <c r="D812" s="1060"/>
      <c r="E812" s="1061"/>
      <c r="F812" s="1062"/>
    </row>
    <row r="813" spans="1:6" s="1068" customFormat="1" ht="13.5" customHeight="1">
      <c r="A813" s="1020"/>
      <c r="B813" s="1059"/>
      <c r="C813" s="1060"/>
      <c r="D813" s="1060"/>
      <c r="E813" s="1061"/>
      <c r="F813" s="1062"/>
    </row>
    <row r="814" spans="1:6" s="1068" customFormat="1" ht="13.5" customHeight="1">
      <c r="A814" s="1020"/>
      <c r="B814" s="1059"/>
      <c r="C814" s="1060"/>
      <c r="D814" s="1060"/>
      <c r="E814" s="1061"/>
      <c r="F814" s="1062"/>
    </row>
    <row r="815" spans="1:6" s="1068" customFormat="1" ht="13.5" customHeight="1">
      <c r="A815" s="1020"/>
      <c r="B815" s="1059"/>
      <c r="C815" s="1060"/>
      <c r="D815" s="1060"/>
      <c r="E815" s="1061"/>
      <c r="F815" s="1062"/>
    </row>
    <row r="816" spans="1:6" s="1068" customFormat="1" ht="13.5" customHeight="1">
      <c r="A816" s="1020"/>
      <c r="B816" s="1059"/>
      <c r="C816" s="1060"/>
      <c r="D816" s="1060"/>
      <c r="E816" s="1061"/>
      <c r="F816" s="1062"/>
    </row>
    <row r="817" spans="1:6" s="1068" customFormat="1" ht="13.5" customHeight="1">
      <c r="A817" s="1020"/>
      <c r="B817" s="1059"/>
      <c r="C817" s="1060"/>
      <c r="D817" s="1060"/>
      <c r="E817" s="1061"/>
      <c r="F817" s="1062"/>
    </row>
    <row r="818" spans="1:6" s="1068" customFormat="1" ht="13.5" customHeight="1">
      <c r="A818" s="1020"/>
      <c r="B818" s="1059"/>
      <c r="C818" s="1060"/>
      <c r="D818" s="1060"/>
      <c r="E818" s="1061"/>
      <c r="F818" s="1062"/>
    </row>
    <row r="819" spans="1:6" s="1068" customFormat="1" ht="13.5" customHeight="1">
      <c r="A819" s="1020"/>
      <c r="B819" s="1059"/>
      <c r="C819" s="1060"/>
      <c r="D819" s="1060"/>
      <c r="E819" s="1061"/>
      <c r="F819" s="1062"/>
    </row>
    <row r="820" spans="1:6" s="1068" customFormat="1" ht="13.5" customHeight="1">
      <c r="A820" s="1020"/>
      <c r="B820" s="1059"/>
      <c r="C820" s="1060"/>
      <c r="D820" s="1060"/>
      <c r="E820" s="1061"/>
      <c r="F820" s="1062"/>
    </row>
    <row r="821" spans="1:6" s="1068" customFormat="1" ht="13.5" customHeight="1">
      <c r="A821" s="1020"/>
      <c r="B821" s="1059"/>
      <c r="C821" s="1060"/>
      <c r="D821" s="1060"/>
      <c r="E821" s="1061"/>
      <c r="F821" s="1062"/>
    </row>
    <row r="822" spans="1:6" s="1068" customFormat="1" ht="13.5" customHeight="1">
      <c r="A822" s="1020"/>
      <c r="B822" s="1059"/>
      <c r="C822" s="1060"/>
      <c r="D822" s="1060"/>
      <c r="E822" s="1061"/>
      <c r="F822" s="1062"/>
    </row>
    <row r="823" spans="1:6" s="1068" customFormat="1" ht="13.5" customHeight="1">
      <c r="A823" s="1020"/>
      <c r="B823" s="1059"/>
      <c r="C823" s="1060"/>
      <c r="D823" s="1060"/>
      <c r="E823" s="1061"/>
      <c r="F823" s="1062"/>
    </row>
    <row r="824" spans="1:6" s="1068" customFormat="1" ht="13.5" customHeight="1">
      <c r="A824" s="1020"/>
      <c r="B824" s="1059"/>
      <c r="C824" s="1060"/>
      <c r="D824" s="1060"/>
      <c r="E824" s="1061"/>
      <c r="F824" s="1062"/>
    </row>
    <row r="825" spans="1:6" s="1068" customFormat="1" ht="13.5" customHeight="1">
      <c r="A825" s="1020"/>
      <c r="B825" s="1059"/>
      <c r="C825" s="1060"/>
      <c r="D825" s="1060"/>
      <c r="E825" s="1061"/>
      <c r="F825" s="1062"/>
    </row>
    <row r="826" spans="1:6" s="1068" customFormat="1" ht="13.5" customHeight="1">
      <c r="A826" s="1020"/>
      <c r="B826" s="1059"/>
      <c r="C826" s="1060"/>
      <c r="D826" s="1060"/>
      <c r="E826" s="1061"/>
      <c r="F826" s="1062"/>
    </row>
    <row r="827" spans="1:6" s="1068" customFormat="1" ht="13.5" customHeight="1">
      <c r="A827" s="1020"/>
      <c r="B827" s="1059"/>
      <c r="C827" s="1060"/>
      <c r="D827" s="1060"/>
      <c r="E827" s="1061"/>
      <c r="F827" s="1062"/>
    </row>
    <row r="828" spans="1:6" s="1068" customFormat="1" ht="13.5" customHeight="1">
      <c r="A828" s="1020"/>
      <c r="B828" s="1059"/>
      <c r="C828" s="1060"/>
      <c r="D828" s="1060"/>
      <c r="E828" s="1061"/>
      <c r="F828" s="1062"/>
    </row>
    <row r="829" spans="1:6" s="1068" customFormat="1" ht="13.5" customHeight="1">
      <c r="A829" s="1020"/>
      <c r="B829" s="1059"/>
      <c r="C829" s="1060"/>
      <c r="D829" s="1060"/>
      <c r="E829" s="1061"/>
      <c r="F829" s="1062"/>
    </row>
    <row r="830" spans="1:6" s="1068" customFormat="1" ht="13.5" customHeight="1">
      <c r="A830" s="1020"/>
      <c r="B830" s="1059"/>
      <c r="C830" s="1060"/>
      <c r="D830" s="1060"/>
      <c r="E830" s="1061"/>
      <c r="F830" s="1062"/>
    </row>
    <row r="831" spans="1:6" s="1068" customFormat="1" ht="13.5" customHeight="1">
      <c r="A831" s="1020"/>
      <c r="B831" s="1059"/>
      <c r="C831" s="1060"/>
      <c r="D831" s="1060"/>
      <c r="E831" s="1061"/>
      <c r="F831" s="1062"/>
    </row>
    <row r="832" spans="1:6" s="1068" customFormat="1" ht="13.5" customHeight="1">
      <c r="A832" s="1020"/>
      <c r="B832" s="1059"/>
      <c r="C832" s="1060"/>
      <c r="D832" s="1060"/>
      <c r="E832" s="1061"/>
      <c r="F832" s="1062"/>
    </row>
    <row r="833" spans="1:6" s="1068" customFormat="1" ht="13.5" customHeight="1">
      <c r="A833" s="1020"/>
      <c r="B833" s="1059"/>
      <c r="C833" s="1060"/>
      <c r="D833" s="1060"/>
      <c r="E833" s="1061"/>
      <c r="F833" s="1062"/>
    </row>
    <row r="834" spans="1:6" s="1068" customFormat="1" ht="13.5" customHeight="1">
      <c r="A834" s="1020"/>
      <c r="B834" s="1059"/>
      <c r="C834" s="1060"/>
      <c r="D834" s="1060"/>
      <c r="E834" s="1061"/>
      <c r="F834" s="1062"/>
    </row>
    <row r="835" spans="1:6" s="1068" customFormat="1" ht="13.5" customHeight="1">
      <c r="A835" s="1020"/>
      <c r="B835" s="1059"/>
      <c r="C835" s="1060"/>
      <c r="D835" s="1060"/>
      <c r="E835" s="1061"/>
      <c r="F835" s="1062"/>
    </row>
    <row r="836" spans="1:7" s="1068" customFormat="1" ht="13.5" customHeight="1">
      <c r="A836" s="1020"/>
      <c r="B836" s="1059"/>
      <c r="C836" s="1060"/>
      <c r="D836" s="1060"/>
      <c r="E836" s="1061"/>
      <c r="F836" s="1062"/>
      <c r="G836" s="1069"/>
    </row>
    <row r="837" spans="1:7" s="1068" customFormat="1" ht="13.5" customHeight="1">
      <c r="A837" s="1020"/>
      <c r="B837" s="1059"/>
      <c r="C837" s="1060"/>
      <c r="D837" s="1060"/>
      <c r="E837" s="1061"/>
      <c r="F837" s="1062"/>
      <c r="G837" s="1069"/>
    </row>
    <row r="838" spans="1:7" s="1068" customFormat="1" ht="13.5" customHeight="1">
      <c r="A838" s="1020"/>
      <c r="B838" s="1059"/>
      <c r="C838" s="1060"/>
      <c r="D838" s="1060"/>
      <c r="E838" s="1061"/>
      <c r="F838" s="1062"/>
      <c r="G838" s="1015"/>
    </row>
    <row r="839" spans="1:7" s="1016" customFormat="1" ht="13.5" customHeight="1">
      <c r="A839" s="1020"/>
      <c r="B839" s="1059"/>
      <c r="C839" s="1060"/>
      <c r="D839" s="1060"/>
      <c r="E839" s="1061"/>
      <c r="F839" s="1062"/>
      <c r="G839" s="1015"/>
    </row>
    <row r="840" spans="1:7" s="1016" customFormat="1" ht="13.5" customHeight="1">
      <c r="A840" s="1020"/>
      <c r="B840" s="1059"/>
      <c r="C840" s="1060"/>
      <c r="D840" s="1060"/>
      <c r="E840" s="1061"/>
      <c r="F840" s="1062"/>
      <c r="G840" s="1015"/>
    </row>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3.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75" ht="15" customHeight="1"/>
    <row r="1076" ht="15" customHeight="1"/>
    <row r="1077"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sheetData>
  <sheetProtection password="C71F" sheet="1"/>
  <mergeCells count="8">
    <mergeCell ref="B23:D23"/>
    <mergeCell ref="B25:D25"/>
    <mergeCell ref="B11:D11"/>
    <mergeCell ref="B13:D13"/>
    <mergeCell ref="B15:D15"/>
    <mergeCell ref="B17:D17"/>
    <mergeCell ref="B19:D19"/>
    <mergeCell ref="B21:D21"/>
  </mergeCells>
  <conditionalFormatting sqref="F446:F65536 E353:E354">
    <cfRule type="cellIs" priority="1" dxfId="0" operator="equal" stopIfTrue="1">
      <formula>0</formula>
    </cfRule>
  </conditionalFormatting>
  <printOptions/>
  <pageMargins left="0.93" right="0.75" top="0.8" bottom="0.78" header="0.39" footer="0.38"/>
  <pageSetup horizontalDpi="600" verticalDpi="600" orientation="portrait" paperSize="9" scale="85" r:id="rId1"/>
  <headerFooter alignWithMargins="0">
    <oddFooter>&amp;Cstran: &amp;P</oddFooter>
  </headerFooter>
  <rowBreaks count="4" manualBreakCount="4">
    <brk id="26" max="255" man="1"/>
    <brk id="130" max="255" man="1"/>
    <brk id="254" max="6" man="1"/>
    <brk id="351" max="255" man="1"/>
  </rowBreaks>
</worksheet>
</file>

<file path=xl/worksheets/sheet6.xml><?xml version="1.0" encoding="utf-8"?>
<worksheet xmlns="http://schemas.openxmlformats.org/spreadsheetml/2006/main" xmlns:r="http://schemas.openxmlformats.org/officeDocument/2006/relationships">
  <dimension ref="A1:H675"/>
  <sheetViews>
    <sheetView view="pageBreakPreview" zoomScaleSheetLayoutView="100" zoomScalePageLayoutView="0" workbookViewId="0" topLeftCell="A94">
      <selection activeCell="C29" sqref="C29"/>
    </sheetView>
  </sheetViews>
  <sheetFormatPr defaultColWidth="9.140625" defaultRowHeight="12.75"/>
  <cols>
    <col min="1" max="1" width="5.57421875" style="1203" customWidth="1"/>
    <col min="2" max="2" width="43.7109375" style="1213" customWidth="1"/>
    <col min="3" max="3" width="6.7109375" style="443" customWidth="1"/>
    <col min="4" max="4" width="7.140625" style="1214" bestFit="1" customWidth="1"/>
    <col min="5" max="5" width="10.00390625" style="1215" bestFit="1" customWidth="1"/>
    <col min="6" max="6" width="15.140625" style="497" bestFit="1" customWidth="1"/>
    <col min="7" max="7" width="1.57421875" style="1166" customWidth="1"/>
    <col min="8" max="16384" width="8.7109375" style="1167" customWidth="1"/>
  </cols>
  <sheetData>
    <row r="1" spans="1:6" ht="13.5">
      <c r="A1" s="284" t="s">
        <v>1126</v>
      </c>
      <c r="B1" s="285" t="s">
        <v>2529</v>
      </c>
      <c r="C1" s="231"/>
      <c r="D1" s="178"/>
      <c r="E1" s="361"/>
      <c r="F1" s="362"/>
    </row>
    <row r="2" spans="1:6" ht="12">
      <c r="A2" s="170"/>
      <c r="B2" s="283"/>
      <c r="C2" s="178"/>
      <c r="D2" s="178"/>
      <c r="E2" s="361"/>
      <c r="F2" s="362"/>
    </row>
    <row r="3" spans="1:6" ht="12.75">
      <c r="A3" s="170"/>
      <c r="B3" s="318" t="s">
        <v>530</v>
      </c>
      <c r="C3" s="178"/>
      <c r="D3" s="178"/>
      <c r="E3" s="361"/>
      <c r="F3" s="362"/>
    </row>
    <row r="4" spans="1:6" ht="12">
      <c r="A4" s="170"/>
      <c r="B4" s="274"/>
      <c r="C4" s="231"/>
      <c r="D4" s="178"/>
      <c r="E4" s="361"/>
      <c r="F4" s="362"/>
    </row>
    <row r="5" spans="1:7" s="1171" customFormat="1" ht="11.25">
      <c r="A5" s="1216" t="s">
        <v>730</v>
      </c>
      <c r="B5" s="1217" t="s">
        <v>729</v>
      </c>
      <c r="C5" s="1218"/>
      <c r="D5" s="1219"/>
      <c r="E5" s="1168"/>
      <c r="F5" s="1169">
        <f>F95</f>
        <v>0</v>
      </c>
      <c r="G5" s="1170"/>
    </row>
    <row r="6" spans="1:7" s="1171" customFormat="1" ht="11.25">
      <c r="A6" s="1216" t="s">
        <v>732</v>
      </c>
      <c r="B6" s="1217" t="s">
        <v>731</v>
      </c>
      <c r="C6" s="1218"/>
      <c r="D6" s="1219"/>
      <c r="E6" s="1168"/>
      <c r="F6" s="1169">
        <f>F129</f>
        <v>0</v>
      </c>
      <c r="G6" s="1170"/>
    </row>
    <row r="7" spans="1:7" s="1171" customFormat="1" ht="11.25">
      <c r="A7" s="1216" t="s">
        <v>734</v>
      </c>
      <c r="B7" s="1217" t="s">
        <v>733</v>
      </c>
      <c r="C7" s="1218"/>
      <c r="D7" s="1219" t="s">
        <v>727</v>
      </c>
      <c r="E7" s="1168"/>
      <c r="F7" s="1169">
        <f>F162</f>
        <v>0</v>
      </c>
      <c r="G7" s="1170"/>
    </row>
    <row r="8" spans="1:7" s="1171" customFormat="1" ht="11.25">
      <c r="A8" s="1216" t="s">
        <v>736</v>
      </c>
      <c r="B8" s="1217" t="s">
        <v>735</v>
      </c>
      <c r="C8" s="1218"/>
      <c r="D8" s="1219"/>
      <c r="E8" s="1168"/>
      <c r="F8" s="1169">
        <f>F218</f>
        <v>0</v>
      </c>
      <c r="G8" s="1170"/>
    </row>
    <row r="9" spans="1:7" s="1171" customFormat="1" ht="11.25">
      <c r="A9" s="1216" t="s">
        <v>738</v>
      </c>
      <c r="B9" s="1217" t="s">
        <v>737</v>
      </c>
      <c r="C9" s="1218"/>
      <c r="D9" s="1219"/>
      <c r="E9" s="1168"/>
      <c r="F9" s="1169">
        <f>F261</f>
        <v>0</v>
      </c>
      <c r="G9" s="1170"/>
    </row>
    <row r="10" spans="1:7" s="1171" customFormat="1" ht="11.25">
      <c r="A10" s="1216" t="s">
        <v>740</v>
      </c>
      <c r="B10" s="1217" t="s">
        <v>739</v>
      </c>
      <c r="C10" s="1218"/>
      <c r="D10" s="1219"/>
      <c r="E10" s="1168" t="s">
        <v>728</v>
      </c>
      <c r="F10" s="1169">
        <f>F512</f>
        <v>0</v>
      </c>
      <c r="G10" s="1170"/>
    </row>
    <row r="11" spans="1:7" s="1171" customFormat="1" ht="11.25">
      <c r="A11" s="1216" t="s">
        <v>742</v>
      </c>
      <c r="B11" s="1217" t="s">
        <v>741</v>
      </c>
      <c r="C11" s="1218"/>
      <c r="D11" s="1219"/>
      <c r="E11" s="1168"/>
      <c r="F11" s="1169">
        <f>F533</f>
        <v>0</v>
      </c>
      <c r="G11" s="1170"/>
    </row>
    <row r="12" spans="1:7" s="1171" customFormat="1" ht="11.25">
      <c r="A12" s="1216" t="s">
        <v>744</v>
      </c>
      <c r="B12" s="1217" t="s">
        <v>743</v>
      </c>
      <c r="C12" s="1218"/>
      <c r="D12" s="1219"/>
      <c r="E12" s="1168"/>
      <c r="F12" s="1169">
        <f>F634</f>
        <v>0</v>
      </c>
      <c r="G12" s="1170"/>
    </row>
    <row r="13" spans="1:7" s="1171" customFormat="1" ht="11.25">
      <c r="A13" s="1216" t="s">
        <v>746</v>
      </c>
      <c r="B13" s="1217" t="s">
        <v>745</v>
      </c>
      <c r="C13" s="1218"/>
      <c r="D13" s="1219"/>
      <c r="E13" s="1168"/>
      <c r="F13" s="1169">
        <f>F674</f>
        <v>0</v>
      </c>
      <c r="G13" s="1170"/>
    </row>
    <row r="14" spans="1:7" s="1171" customFormat="1" ht="11.25">
      <c r="A14" s="1220"/>
      <c r="B14" s="1221"/>
      <c r="C14" s="1222"/>
      <c r="D14" s="1223"/>
      <c r="E14" s="1172"/>
      <c r="F14" s="1173"/>
      <c r="G14" s="1170"/>
    </row>
    <row r="15" spans="1:7" s="1171" customFormat="1" ht="11.25">
      <c r="A15" s="1224"/>
      <c r="B15" s="1217"/>
      <c r="C15" s="1218"/>
      <c r="D15" s="1219"/>
      <c r="E15" s="1168"/>
      <c r="F15" s="1174"/>
      <c r="G15" s="1170"/>
    </row>
    <row r="16" spans="1:7" s="1177" customFormat="1" ht="12.75">
      <c r="A16" s="1225" t="s">
        <v>1126</v>
      </c>
      <c r="B16" s="318" t="s">
        <v>747</v>
      </c>
      <c r="C16" s="807"/>
      <c r="D16" s="1226"/>
      <c r="E16" s="1175"/>
      <c r="F16" s="462">
        <f>SUM(F5:F13)</f>
        <v>0</v>
      </c>
      <c r="G16" s="1176"/>
    </row>
    <row r="17" spans="1:4" ht="12">
      <c r="A17" s="1227"/>
      <c r="B17" s="1228"/>
      <c r="C17" s="226"/>
      <c r="D17" s="1229"/>
    </row>
    <row r="18" spans="1:4" ht="12">
      <c r="A18" s="1227"/>
      <c r="B18" s="1228"/>
      <c r="C18" s="226"/>
      <c r="D18" s="1229"/>
    </row>
    <row r="19" spans="1:6" ht="12">
      <c r="A19" s="170"/>
      <c r="B19" s="264"/>
      <c r="C19" s="178"/>
      <c r="D19" s="178"/>
      <c r="E19" s="361"/>
      <c r="F19" s="362"/>
    </row>
    <row r="20" spans="1:6" ht="12">
      <c r="A20" s="170"/>
      <c r="B20" s="264"/>
      <c r="C20" s="178"/>
      <c r="D20" s="178"/>
      <c r="E20" s="361"/>
      <c r="F20" s="362"/>
    </row>
    <row r="21" spans="1:7" s="1180" customFormat="1" ht="12.75">
      <c r="A21" s="243" t="s">
        <v>861</v>
      </c>
      <c r="B21" s="244" t="s">
        <v>789</v>
      </c>
      <c r="C21" s="1230"/>
      <c r="D21" s="1231"/>
      <c r="E21" s="1178"/>
      <c r="F21" s="462"/>
      <c r="G21" s="1179"/>
    </row>
    <row r="22" spans="1:6" ht="15">
      <c r="A22" s="1232"/>
      <c r="B22" s="1233"/>
      <c r="C22" s="1234"/>
      <c r="D22" s="1235"/>
      <c r="E22" s="1181"/>
      <c r="F22" s="1182"/>
    </row>
    <row r="23" spans="1:6" ht="12">
      <c r="A23" s="1236"/>
      <c r="B23" s="293" t="s">
        <v>748</v>
      </c>
      <c r="C23" s="178"/>
      <c r="D23" s="178"/>
      <c r="E23" s="361"/>
      <c r="F23" s="362"/>
    </row>
    <row r="24" spans="1:6" ht="12">
      <c r="A24" s="1236"/>
      <c r="B24" s="293" t="s">
        <v>790</v>
      </c>
      <c r="C24" s="1237"/>
      <c r="D24" s="1237"/>
      <c r="E24" s="1184"/>
      <c r="F24" s="1185"/>
    </row>
    <row r="25" spans="1:6" ht="12">
      <c r="A25" s="1236"/>
      <c r="B25" s="293" t="s">
        <v>749</v>
      </c>
      <c r="C25" s="178"/>
      <c r="D25" s="178"/>
      <c r="E25" s="361"/>
      <c r="F25" s="362"/>
    </row>
    <row r="26" spans="1:6" ht="12">
      <c r="A26" s="1236"/>
      <c r="B26" s="293" t="s">
        <v>750</v>
      </c>
      <c r="C26" s="178"/>
      <c r="D26" s="178"/>
      <c r="E26" s="361"/>
      <c r="F26" s="362"/>
    </row>
    <row r="27" spans="1:6" ht="12">
      <c r="A27" s="1236"/>
      <c r="B27" s="293"/>
      <c r="C27" s="1237"/>
      <c r="D27" s="1237"/>
      <c r="E27" s="1184"/>
      <c r="F27" s="1185"/>
    </row>
    <row r="28" spans="1:6" ht="12">
      <c r="A28" s="1236" t="s">
        <v>1408</v>
      </c>
      <c r="B28" s="293" t="s">
        <v>751</v>
      </c>
      <c r="C28" s="178"/>
      <c r="D28" s="178"/>
      <c r="E28" s="361"/>
      <c r="F28" s="362"/>
    </row>
    <row r="29" spans="1:6" ht="12">
      <c r="A29" s="1236"/>
      <c r="B29" s="293" t="s">
        <v>752</v>
      </c>
      <c r="C29" s="1238" t="s">
        <v>1876</v>
      </c>
      <c r="D29" s="1237">
        <v>550</v>
      </c>
      <c r="E29" s="1184"/>
      <c r="F29" s="1185">
        <f>D29*E29</f>
        <v>0</v>
      </c>
    </row>
    <row r="30" spans="1:6" ht="12">
      <c r="A30" s="1236"/>
      <c r="B30" s="177"/>
      <c r="C30" s="178"/>
      <c r="D30" s="178"/>
      <c r="E30" s="361"/>
      <c r="F30" s="362"/>
    </row>
    <row r="31" spans="1:6" ht="12">
      <c r="A31" s="1236" t="s">
        <v>1409</v>
      </c>
      <c r="B31" s="293" t="s">
        <v>753</v>
      </c>
      <c r="C31" s="1237"/>
      <c r="D31" s="1237"/>
      <c r="E31" s="1184"/>
      <c r="F31" s="1185"/>
    </row>
    <row r="32" spans="1:6" ht="19.5">
      <c r="A32" s="1236"/>
      <c r="B32" s="293" t="s">
        <v>754</v>
      </c>
      <c r="C32" s="1238" t="s">
        <v>1876</v>
      </c>
      <c r="D32" s="178">
        <v>200</v>
      </c>
      <c r="E32" s="361"/>
      <c r="F32" s="362">
        <f>D32*E32</f>
        <v>0</v>
      </c>
    </row>
    <row r="33" spans="1:6" ht="12">
      <c r="A33" s="1236"/>
      <c r="B33" s="177"/>
      <c r="C33" s="178"/>
      <c r="D33" s="178"/>
      <c r="E33" s="361"/>
      <c r="F33" s="362"/>
    </row>
    <row r="34" spans="1:6" ht="12">
      <c r="A34" s="1236" t="s">
        <v>1410</v>
      </c>
      <c r="B34" s="293" t="s">
        <v>755</v>
      </c>
      <c r="C34" s="178"/>
      <c r="D34" s="178"/>
      <c r="E34" s="361"/>
      <c r="F34" s="362"/>
    </row>
    <row r="35" spans="1:6" ht="12">
      <c r="A35" s="1236"/>
      <c r="B35" s="293" t="s">
        <v>756</v>
      </c>
      <c r="C35" s="1238" t="s">
        <v>1375</v>
      </c>
      <c r="D35" s="178">
        <v>110</v>
      </c>
      <c r="E35" s="361"/>
      <c r="F35" s="362">
        <f>D35*E35</f>
        <v>0</v>
      </c>
    </row>
    <row r="36" spans="1:6" ht="12">
      <c r="A36" s="1236"/>
      <c r="B36" s="177"/>
      <c r="C36" s="1237"/>
      <c r="D36" s="1237"/>
      <c r="E36" s="1184"/>
      <c r="F36" s="1185"/>
    </row>
    <row r="37" spans="1:6" ht="12">
      <c r="A37" s="1236" t="s">
        <v>1411</v>
      </c>
      <c r="B37" s="293" t="s">
        <v>757</v>
      </c>
      <c r="C37" s="1238" t="s">
        <v>1876</v>
      </c>
      <c r="D37" s="178">
        <v>60</v>
      </c>
      <c r="E37" s="361"/>
      <c r="F37" s="362">
        <f>D37*E37</f>
        <v>0</v>
      </c>
    </row>
    <row r="38" spans="1:6" ht="12">
      <c r="A38" s="1236"/>
      <c r="B38" s="177"/>
      <c r="C38" s="1237"/>
      <c r="D38" s="1237"/>
      <c r="E38" s="1184"/>
      <c r="F38" s="1185"/>
    </row>
    <row r="39" spans="1:6" ht="19.5">
      <c r="A39" s="1236" t="s">
        <v>1412</v>
      </c>
      <c r="B39" s="293" t="s">
        <v>758</v>
      </c>
      <c r="C39" s="178"/>
      <c r="D39" s="178"/>
      <c r="E39" s="361"/>
      <c r="F39" s="362"/>
    </row>
    <row r="40" spans="1:6" ht="12">
      <c r="A40" s="1236"/>
      <c r="B40" s="293" t="s">
        <v>759</v>
      </c>
      <c r="C40" s="1238" t="s">
        <v>1375</v>
      </c>
      <c r="D40" s="1237">
        <v>35</v>
      </c>
      <c r="E40" s="1184"/>
      <c r="F40" s="1185">
        <f>D40*E40</f>
        <v>0</v>
      </c>
    </row>
    <row r="41" spans="1:6" ht="12">
      <c r="A41" s="1236"/>
      <c r="B41" s="177"/>
      <c r="C41" s="178"/>
      <c r="D41" s="178"/>
      <c r="E41" s="361"/>
      <c r="F41" s="362"/>
    </row>
    <row r="42" spans="1:6" ht="19.5">
      <c r="A42" s="1236" t="s">
        <v>1413</v>
      </c>
      <c r="B42" s="293" t="s">
        <v>760</v>
      </c>
      <c r="C42" s="1238" t="s">
        <v>1375</v>
      </c>
      <c r="D42" s="1237">
        <v>10</v>
      </c>
      <c r="E42" s="1184"/>
      <c r="F42" s="1185">
        <f>D42*E42</f>
        <v>0</v>
      </c>
    </row>
    <row r="43" spans="1:6" ht="12">
      <c r="A43" s="1236"/>
      <c r="B43" s="177"/>
      <c r="C43" s="178"/>
      <c r="D43" s="178"/>
      <c r="E43" s="361"/>
      <c r="F43" s="362"/>
    </row>
    <row r="44" spans="1:6" ht="19.5">
      <c r="A44" s="1236" t="s">
        <v>1414</v>
      </c>
      <c r="B44" s="293" t="s">
        <v>761</v>
      </c>
      <c r="C44" s="1237"/>
      <c r="D44" s="1237"/>
      <c r="E44" s="1184"/>
      <c r="F44" s="1185"/>
    </row>
    <row r="45" spans="1:6" ht="19.5">
      <c r="A45" s="1236"/>
      <c r="B45" s="293" t="s">
        <v>762</v>
      </c>
      <c r="C45" s="1238" t="s">
        <v>1375</v>
      </c>
      <c r="D45" s="178">
        <v>240</v>
      </c>
      <c r="E45" s="361"/>
      <c r="F45" s="362">
        <f>D45*E45</f>
        <v>0</v>
      </c>
    </row>
    <row r="46" spans="1:6" ht="12">
      <c r="A46" s="1236"/>
      <c r="B46" s="177"/>
      <c r="C46" s="178"/>
      <c r="D46" s="178"/>
      <c r="E46" s="361"/>
      <c r="F46" s="362"/>
    </row>
    <row r="47" spans="1:6" ht="12">
      <c r="A47" s="1236" t="s">
        <v>1415</v>
      </c>
      <c r="B47" s="293" t="s">
        <v>763</v>
      </c>
      <c r="C47" s="1238" t="s">
        <v>622</v>
      </c>
      <c r="D47" s="212">
        <v>3</v>
      </c>
      <c r="E47" s="361"/>
      <c r="F47" s="362">
        <f>D47*E47</f>
        <v>0</v>
      </c>
    </row>
    <row r="48" spans="1:6" ht="12">
      <c r="A48" s="1236"/>
      <c r="B48" s="177"/>
      <c r="C48" s="178"/>
      <c r="D48" s="178"/>
      <c r="E48" s="361"/>
      <c r="F48" s="362"/>
    </row>
    <row r="49" spans="1:6" ht="12">
      <c r="A49" s="1236" t="s">
        <v>1416</v>
      </c>
      <c r="B49" s="293" t="s">
        <v>764</v>
      </c>
      <c r="C49" s="1238" t="s">
        <v>193</v>
      </c>
      <c r="D49" s="178">
        <v>3</v>
      </c>
      <c r="E49" s="361"/>
      <c r="F49" s="362">
        <f>D49*E49</f>
        <v>0</v>
      </c>
    </row>
    <row r="50" spans="1:6" ht="12">
      <c r="A50" s="1236"/>
      <c r="B50" s="177"/>
      <c r="C50" s="178"/>
      <c r="D50" s="178"/>
      <c r="E50" s="361"/>
      <c r="F50" s="362"/>
    </row>
    <row r="51" spans="1:6" ht="19.5">
      <c r="A51" s="1236" t="s">
        <v>10</v>
      </c>
      <c r="B51" s="293" t="s">
        <v>765</v>
      </c>
      <c r="C51" s="178"/>
      <c r="D51" s="178"/>
      <c r="E51" s="361"/>
      <c r="F51" s="362"/>
    </row>
    <row r="52" spans="1:6" ht="12">
      <c r="A52" s="1236"/>
      <c r="B52" s="293" t="s">
        <v>766</v>
      </c>
      <c r="C52" s="1238" t="s">
        <v>1876</v>
      </c>
      <c r="D52" s="178">
        <v>10</v>
      </c>
      <c r="E52" s="361"/>
      <c r="F52" s="362">
        <f>D52*E52</f>
        <v>0</v>
      </c>
    </row>
    <row r="53" spans="1:6" ht="12">
      <c r="A53" s="1236"/>
      <c r="B53" s="177"/>
      <c r="C53" s="178"/>
      <c r="D53" s="178"/>
      <c r="E53" s="361"/>
      <c r="F53" s="362"/>
    </row>
    <row r="54" spans="1:6" ht="12">
      <c r="A54" s="1236" t="s">
        <v>11</v>
      </c>
      <c r="B54" s="293" t="s">
        <v>767</v>
      </c>
      <c r="C54" s="178"/>
      <c r="D54" s="178"/>
      <c r="E54" s="361"/>
      <c r="F54" s="362"/>
    </row>
    <row r="55" spans="1:6" ht="12">
      <c r="A55" s="1236"/>
      <c r="B55" s="293" t="s">
        <v>768</v>
      </c>
      <c r="C55" s="1238" t="s">
        <v>622</v>
      </c>
      <c r="D55" s="1239">
        <v>3</v>
      </c>
      <c r="E55" s="1184"/>
      <c r="F55" s="1185">
        <f>D55*E55</f>
        <v>0</v>
      </c>
    </row>
    <row r="56" spans="1:6" ht="12">
      <c r="A56" s="1236"/>
      <c r="B56" s="177"/>
      <c r="C56" s="178"/>
      <c r="D56" s="212"/>
      <c r="E56" s="361"/>
      <c r="F56" s="362"/>
    </row>
    <row r="57" spans="1:6" ht="12">
      <c r="A57" s="1236" t="s">
        <v>12</v>
      </c>
      <c r="B57" s="293" t="s">
        <v>769</v>
      </c>
      <c r="C57" s="1237"/>
      <c r="D57" s="1239"/>
      <c r="E57" s="1184"/>
      <c r="F57" s="1185"/>
    </row>
    <row r="58" spans="1:6" ht="12">
      <c r="A58" s="1236"/>
      <c r="B58" s="293" t="s">
        <v>770</v>
      </c>
      <c r="C58" s="1238" t="s">
        <v>622</v>
      </c>
      <c r="D58" s="212">
        <v>1</v>
      </c>
      <c r="E58" s="361"/>
      <c r="F58" s="362">
        <f>D58*E58</f>
        <v>0</v>
      </c>
    </row>
    <row r="59" spans="1:6" ht="12">
      <c r="A59" s="1236"/>
      <c r="B59" s="177"/>
      <c r="C59" s="1237"/>
      <c r="D59" s="1239"/>
      <c r="E59" s="1184"/>
      <c r="F59" s="1185"/>
    </row>
    <row r="60" spans="1:6" ht="12">
      <c r="A60" s="1236" t="s">
        <v>13</v>
      </c>
      <c r="B60" s="293" t="s">
        <v>771</v>
      </c>
      <c r="C60" s="1238" t="s">
        <v>622</v>
      </c>
      <c r="D60" s="212">
        <v>5</v>
      </c>
      <c r="E60" s="361"/>
      <c r="F60" s="362">
        <f>D60*E60</f>
        <v>0</v>
      </c>
    </row>
    <row r="61" spans="1:6" ht="12">
      <c r="A61" s="1236"/>
      <c r="B61" s="177"/>
      <c r="C61" s="1237"/>
      <c r="D61" s="1237"/>
      <c r="E61" s="1184"/>
      <c r="F61" s="1185"/>
    </row>
    <row r="62" spans="1:6" ht="12">
      <c r="A62" s="1236" t="s">
        <v>216</v>
      </c>
      <c r="B62" s="293" t="s">
        <v>772</v>
      </c>
      <c r="C62" s="1238" t="s">
        <v>193</v>
      </c>
      <c r="D62" s="178">
        <v>2</v>
      </c>
      <c r="E62" s="361"/>
      <c r="F62" s="362">
        <f>D62*E62</f>
        <v>0</v>
      </c>
    </row>
    <row r="63" spans="1:6" ht="12">
      <c r="A63" s="1236"/>
      <c r="B63" s="177"/>
      <c r="C63" s="223"/>
      <c r="D63" s="209"/>
      <c r="E63" s="416"/>
      <c r="F63" s="417"/>
    </row>
    <row r="64" spans="1:6" ht="19.5">
      <c r="A64" s="1236" t="s">
        <v>217</v>
      </c>
      <c r="B64" s="293" t="s">
        <v>773</v>
      </c>
      <c r="C64" s="1237"/>
      <c r="D64" s="1237"/>
      <c r="E64" s="1184"/>
      <c r="F64" s="1185"/>
    </row>
    <row r="65" spans="1:6" ht="19.5">
      <c r="A65" s="1236"/>
      <c r="B65" s="293" t="s">
        <v>774</v>
      </c>
      <c r="C65" s="1238" t="s">
        <v>193</v>
      </c>
      <c r="D65" s="178">
        <v>5</v>
      </c>
      <c r="E65" s="361"/>
      <c r="F65" s="362">
        <f>D65*E65</f>
        <v>0</v>
      </c>
    </row>
    <row r="66" spans="1:6" ht="12">
      <c r="A66" s="1236"/>
      <c r="B66" s="177"/>
      <c r="C66" s="178"/>
      <c r="D66" s="178"/>
      <c r="E66" s="361"/>
      <c r="F66" s="362"/>
    </row>
    <row r="67" spans="1:6" ht="12">
      <c r="A67" s="1236" t="s">
        <v>218</v>
      </c>
      <c r="B67" s="293" t="s">
        <v>775</v>
      </c>
      <c r="C67" s="1238" t="s">
        <v>622</v>
      </c>
      <c r="D67" s="212">
        <v>2</v>
      </c>
      <c r="E67" s="361"/>
      <c r="F67" s="362">
        <f>D67*E67</f>
        <v>0</v>
      </c>
    </row>
    <row r="68" spans="1:6" ht="12">
      <c r="A68" s="1236"/>
      <c r="B68" s="177"/>
      <c r="C68" s="178"/>
      <c r="D68" s="212"/>
      <c r="E68" s="361"/>
      <c r="F68" s="362"/>
    </row>
    <row r="69" spans="1:6" ht="12">
      <c r="A69" s="1236" t="s">
        <v>221</v>
      </c>
      <c r="B69" s="293" t="s">
        <v>776</v>
      </c>
      <c r="C69" s="1238" t="s">
        <v>622</v>
      </c>
      <c r="D69" s="212">
        <v>2</v>
      </c>
      <c r="E69" s="361"/>
      <c r="F69" s="362">
        <f>D69*E69</f>
        <v>0</v>
      </c>
    </row>
    <row r="70" spans="1:6" ht="12">
      <c r="A70" s="1236"/>
      <c r="B70" s="177"/>
      <c r="C70" s="178"/>
      <c r="D70" s="212"/>
      <c r="E70" s="361"/>
      <c r="F70" s="362"/>
    </row>
    <row r="71" spans="1:6" ht="12">
      <c r="A71" s="1236" t="s">
        <v>219</v>
      </c>
      <c r="B71" s="293" t="s">
        <v>777</v>
      </c>
      <c r="C71" s="1238" t="s">
        <v>622</v>
      </c>
      <c r="D71" s="212">
        <v>2</v>
      </c>
      <c r="E71" s="361"/>
      <c r="F71" s="362">
        <f>D71*E71</f>
        <v>0</v>
      </c>
    </row>
    <row r="72" spans="1:6" ht="12">
      <c r="A72" s="1236"/>
      <c r="B72" s="177"/>
      <c r="C72" s="178"/>
      <c r="D72" s="178"/>
      <c r="E72" s="361"/>
      <c r="F72" s="362"/>
    </row>
    <row r="73" spans="1:6" ht="12">
      <c r="A73" s="1236" t="s">
        <v>220</v>
      </c>
      <c r="B73" s="293" t="s">
        <v>778</v>
      </c>
      <c r="C73" s="1238" t="s">
        <v>1876</v>
      </c>
      <c r="D73" s="178">
        <v>20</v>
      </c>
      <c r="E73" s="361"/>
      <c r="F73" s="362">
        <f>D73*E73</f>
        <v>0</v>
      </c>
    </row>
    <row r="74" spans="1:6" ht="12">
      <c r="A74" s="1236"/>
      <c r="B74" s="177"/>
      <c r="C74" s="178"/>
      <c r="D74" s="178"/>
      <c r="E74" s="361"/>
      <c r="F74" s="362"/>
    </row>
    <row r="75" spans="1:6" ht="12">
      <c r="A75" s="1236" t="s">
        <v>223</v>
      </c>
      <c r="B75" s="293" t="s">
        <v>779</v>
      </c>
      <c r="C75" s="1238" t="s">
        <v>1876</v>
      </c>
      <c r="D75" s="178">
        <v>70</v>
      </c>
      <c r="E75" s="361"/>
      <c r="F75" s="362">
        <f>D75*E75</f>
        <v>0</v>
      </c>
    </row>
    <row r="76" spans="1:6" ht="12">
      <c r="A76" s="1236"/>
      <c r="B76" s="177"/>
      <c r="C76" s="178"/>
      <c r="D76" s="178"/>
      <c r="E76" s="361"/>
      <c r="F76" s="362"/>
    </row>
    <row r="77" spans="1:6" ht="12">
      <c r="A77" s="1236" t="s">
        <v>595</v>
      </c>
      <c r="B77" s="293" t="s">
        <v>780</v>
      </c>
      <c r="C77" s="178"/>
      <c r="D77" s="178"/>
      <c r="E77" s="361"/>
      <c r="F77" s="362"/>
    </row>
    <row r="78" spans="1:6" ht="12">
      <c r="A78" s="1236"/>
      <c r="B78" s="293" t="s">
        <v>781</v>
      </c>
      <c r="C78" s="1238" t="s">
        <v>1876</v>
      </c>
      <c r="D78" s="1237">
        <v>15</v>
      </c>
      <c r="E78" s="1184"/>
      <c r="F78" s="1185">
        <f>D78*E78</f>
        <v>0</v>
      </c>
    </row>
    <row r="79" spans="1:6" ht="12">
      <c r="A79" s="1236"/>
      <c r="B79" s="177"/>
      <c r="C79" s="178"/>
      <c r="D79" s="178"/>
      <c r="E79" s="361"/>
      <c r="F79" s="362"/>
    </row>
    <row r="80" spans="1:6" ht="12">
      <c r="A80" s="1236" t="s">
        <v>596</v>
      </c>
      <c r="B80" s="293" t="s">
        <v>782</v>
      </c>
      <c r="C80" s="1238" t="s">
        <v>1375</v>
      </c>
      <c r="D80" s="1237">
        <v>5</v>
      </c>
      <c r="E80" s="1184"/>
      <c r="F80" s="1185">
        <f>D80*E80</f>
        <v>0</v>
      </c>
    </row>
    <row r="81" spans="1:6" ht="12">
      <c r="A81" s="1236"/>
      <c r="B81" s="177"/>
      <c r="C81" s="178"/>
      <c r="D81" s="178"/>
      <c r="E81" s="361"/>
      <c r="F81" s="362"/>
    </row>
    <row r="82" spans="1:6" ht="12">
      <c r="A82" s="1236" t="s">
        <v>597</v>
      </c>
      <c r="B82" s="293" t="s">
        <v>783</v>
      </c>
      <c r="C82" s="1237"/>
      <c r="D82" s="1237"/>
      <c r="E82" s="1184"/>
      <c r="F82" s="1185"/>
    </row>
    <row r="83" spans="1:6" ht="12">
      <c r="A83" s="1236"/>
      <c r="B83" s="293" t="s">
        <v>784</v>
      </c>
      <c r="C83" s="1238" t="s">
        <v>1375</v>
      </c>
      <c r="D83" s="178">
        <v>80</v>
      </c>
      <c r="E83" s="361"/>
      <c r="F83" s="362">
        <f>D83*E83</f>
        <v>0</v>
      </c>
    </row>
    <row r="84" spans="1:6" ht="12">
      <c r="A84" s="1236"/>
      <c r="B84" s="177"/>
      <c r="C84" s="1237"/>
      <c r="D84" s="1237"/>
      <c r="E84" s="1184"/>
      <c r="F84" s="1185"/>
    </row>
    <row r="85" spans="1:6" ht="12">
      <c r="A85" s="1236" t="s">
        <v>598</v>
      </c>
      <c r="B85" s="293" t="s">
        <v>785</v>
      </c>
      <c r="C85" s="1238" t="s">
        <v>900</v>
      </c>
      <c r="D85" s="178">
        <v>20</v>
      </c>
      <c r="E85" s="361"/>
      <c r="F85" s="362">
        <f>D85*E85</f>
        <v>0</v>
      </c>
    </row>
    <row r="86" spans="1:6" ht="12">
      <c r="A86" s="1236"/>
      <c r="B86" s="177"/>
      <c r="C86" s="1237"/>
      <c r="D86" s="1237"/>
      <c r="E86" s="1184"/>
      <c r="F86" s="1185"/>
    </row>
    <row r="87" spans="1:6" ht="12">
      <c r="A87" s="1236" t="s">
        <v>599</v>
      </c>
      <c r="B87" s="293" t="s">
        <v>786</v>
      </c>
      <c r="C87" s="178"/>
      <c r="D87" s="178"/>
      <c r="E87" s="361"/>
      <c r="F87" s="362"/>
    </row>
    <row r="88" spans="1:6" ht="12">
      <c r="A88" s="1236"/>
      <c r="B88" s="293" t="s">
        <v>787</v>
      </c>
      <c r="C88" s="1238" t="s">
        <v>726</v>
      </c>
      <c r="D88" s="212">
        <v>5</v>
      </c>
      <c r="E88" s="361"/>
      <c r="F88" s="362">
        <f>D88*E88</f>
        <v>0</v>
      </c>
    </row>
    <row r="89" spans="1:6" ht="12">
      <c r="A89" s="1236"/>
      <c r="B89" s="177"/>
      <c r="C89" s="178"/>
      <c r="D89" s="212"/>
      <c r="E89" s="361"/>
      <c r="F89" s="362"/>
    </row>
    <row r="90" spans="1:6" ht="12">
      <c r="A90" s="1236" t="s">
        <v>600</v>
      </c>
      <c r="B90" s="293" t="s">
        <v>788</v>
      </c>
      <c r="C90" s="1238" t="s">
        <v>726</v>
      </c>
      <c r="D90" s="212">
        <v>25</v>
      </c>
      <c r="E90" s="361"/>
      <c r="F90" s="362">
        <f>D90*E90</f>
        <v>0</v>
      </c>
    </row>
    <row r="91" spans="1:6" ht="12">
      <c r="A91" s="1236"/>
      <c r="B91" s="177"/>
      <c r="C91" s="223"/>
      <c r="D91" s="209"/>
      <c r="E91" s="416"/>
      <c r="F91" s="417"/>
    </row>
    <row r="92" spans="1:6" ht="12">
      <c r="A92" s="1236" t="s">
        <v>601</v>
      </c>
      <c r="B92" s="295" t="s">
        <v>803</v>
      </c>
      <c r="C92" s="178"/>
      <c r="D92" s="178"/>
      <c r="E92" s="361"/>
      <c r="F92" s="362"/>
    </row>
    <row r="93" spans="1:6" ht="12">
      <c r="A93" s="1236"/>
      <c r="B93" s="293" t="s">
        <v>462</v>
      </c>
      <c r="C93" s="240">
        <v>0.05</v>
      </c>
      <c r="D93" s="1237"/>
      <c r="E93" s="1186">
        <f>SUM(F29:F90)</f>
        <v>0</v>
      </c>
      <c r="F93" s="1185">
        <f>C93*E93</f>
        <v>0</v>
      </c>
    </row>
    <row r="94" spans="1:6" ht="12">
      <c r="A94" s="1240"/>
      <c r="B94" s="1241"/>
      <c r="C94" s="217"/>
      <c r="D94" s="217"/>
      <c r="E94" s="422"/>
      <c r="F94" s="423"/>
    </row>
    <row r="95" spans="1:7" s="1190" customFormat="1" ht="20.25" customHeight="1">
      <c r="A95" s="250" t="s">
        <v>861</v>
      </c>
      <c r="B95" s="1242" t="s">
        <v>1356</v>
      </c>
      <c r="C95" s="1243"/>
      <c r="D95" s="1243"/>
      <c r="E95" s="1187"/>
      <c r="F95" s="1188">
        <f>SUM(F29:F93)</f>
        <v>0</v>
      </c>
      <c r="G95" s="1189"/>
    </row>
    <row r="96" spans="1:6" ht="12">
      <c r="A96" s="1236"/>
      <c r="B96" s="293"/>
      <c r="C96" s="1237"/>
      <c r="D96" s="1237"/>
      <c r="E96" s="1184"/>
      <c r="F96" s="1185"/>
    </row>
    <row r="97" spans="1:6" ht="12">
      <c r="A97" s="1236"/>
      <c r="B97" s="293"/>
      <c r="C97" s="178"/>
      <c r="D97" s="178"/>
      <c r="E97" s="361"/>
      <c r="F97" s="362"/>
    </row>
    <row r="98" spans="1:7" s="1177" customFormat="1" ht="14.25" customHeight="1">
      <c r="A98" s="1244" t="s">
        <v>862</v>
      </c>
      <c r="B98" s="318" t="s">
        <v>802</v>
      </c>
      <c r="C98" s="209"/>
      <c r="D98" s="209"/>
      <c r="E98" s="416"/>
      <c r="F98" s="426"/>
      <c r="G98" s="1176"/>
    </row>
    <row r="99" spans="1:6" ht="12">
      <c r="A99" s="1236"/>
      <c r="B99" s="293"/>
      <c r="C99" s="1237"/>
      <c r="D99" s="1237"/>
      <c r="E99" s="1184"/>
      <c r="F99" s="1185"/>
    </row>
    <row r="100" spans="1:6" ht="15">
      <c r="A100" s="1236" t="s">
        <v>791</v>
      </c>
      <c r="B100" s="293" t="s">
        <v>792</v>
      </c>
      <c r="C100" s="178"/>
      <c r="D100" s="178"/>
      <c r="E100" s="361"/>
      <c r="F100" s="362"/>
    </row>
    <row r="101" spans="1:6" ht="12">
      <c r="A101" s="1236"/>
      <c r="B101" s="293" t="s">
        <v>793</v>
      </c>
      <c r="C101" s="178"/>
      <c r="D101" s="178"/>
      <c r="E101" s="361"/>
      <c r="F101" s="362"/>
    </row>
    <row r="102" spans="1:6" ht="12">
      <c r="A102" s="1236"/>
      <c r="B102" s="293" t="s">
        <v>794</v>
      </c>
      <c r="C102" s="1238" t="s">
        <v>1131</v>
      </c>
      <c r="D102" s="1237">
        <v>1</v>
      </c>
      <c r="E102" s="1184"/>
      <c r="F102" s="1185">
        <f>D102*E102</f>
        <v>0</v>
      </c>
    </row>
    <row r="103" spans="1:6" ht="12">
      <c r="A103" s="1236"/>
      <c r="B103" s="177"/>
      <c r="C103" s="178"/>
      <c r="D103" s="178"/>
      <c r="E103" s="361"/>
      <c r="F103" s="362"/>
    </row>
    <row r="104" spans="1:6" ht="12">
      <c r="A104" s="1236" t="s">
        <v>1409</v>
      </c>
      <c r="B104" s="293" t="s">
        <v>795</v>
      </c>
      <c r="C104" s="178"/>
      <c r="D104" s="178"/>
      <c r="E104" s="361"/>
      <c r="F104" s="362"/>
    </row>
    <row r="105" spans="1:6" ht="12">
      <c r="A105" s="1236"/>
      <c r="B105" s="293" t="s">
        <v>796</v>
      </c>
      <c r="C105" s="1238" t="s">
        <v>1131</v>
      </c>
      <c r="D105" s="1237">
        <v>1</v>
      </c>
      <c r="E105" s="1184"/>
      <c r="F105" s="1185">
        <f>D105*E105</f>
        <v>0</v>
      </c>
    </row>
    <row r="106" spans="1:6" ht="12">
      <c r="A106" s="1236"/>
      <c r="B106" s="177"/>
      <c r="C106" s="178"/>
      <c r="D106" s="178"/>
      <c r="E106" s="361"/>
      <c r="F106" s="362"/>
    </row>
    <row r="107" spans="1:6" ht="12">
      <c r="A107" s="1236" t="s">
        <v>1410</v>
      </c>
      <c r="B107" s="293" t="s">
        <v>1349</v>
      </c>
      <c r="C107" s="178"/>
      <c r="D107" s="178"/>
      <c r="E107" s="361"/>
      <c r="F107" s="362"/>
    </row>
    <row r="108" spans="1:6" ht="12">
      <c r="A108" s="1236"/>
      <c r="B108" s="293" t="s">
        <v>797</v>
      </c>
      <c r="C108" s="1237"/>
      <c r="D108" s="1237"/>
      <c r="E108" s="1184"/>
      <c r="F108" s="1185"/>
    </row>
    <row r="109" spans="1:6" ht="12">
      <c r="A109" s="1236"/>
      <c r="B109" s="293" t="s">
        <v>1350</v>
      </c>
      <c r="C109" s="1238" t="s">
        <v>1131</v>
      </c>
      <c r="D109" s="178">
        <v>1</v>
      </c>
      <c r="E109" s="361"/>
      <c r="F109" s="362">
        <f>D109*E109</f>
        <v>0</v>
      </c>
    </row>
    <row r="110" spans="1:6" ht="12">
      <c r="A110" s="1236"/>
      <c r="B110" s="177"/>
      <c r="C110" s="178"/>
      <c r="D110" s="178"/>
      <c r="E110" s="361"/>
      <c r="F110" s="362"/>
    </row>
    <row r="111" spans="1:6" ht="12">
      <c r="A111" s="1236" t="s">
        <v>1411</v>
      </c>
      <c r="B111" s="293" t="s">
        <v>798</v>
      </c>
      <c r="C111" s="1237"/>
      <c r="D111" s="1237"/>
      <c r="E111" s="1184"/>
      <c r="F111" s="1185"/>
    </row>
    <row r="112" spans="1:6" ht="12">
      <c r="A112" s="1236"/>
      <c r="B112" s="293" t="s">
        <v>797</v>
      </c>
      <c r="C112" s="178"/>
      <c r="D112" s="178"/>
      <c r="E112" s="361"/>
      <c r="F112" s="362"/>
    </row>
    <row r="113" spans="1:6" ht="12">
      <c r="A113" s="1236"/>
      <c r="B113" s="293" t="s">
        <v>1350</v>
      </c>
      <c r="C113" s="1238" t="s">
        <v>1131</v>
      </c>
      <c r="D113" s="178">
        <v>1</v>
      </c>
      <c r="E113" s="361"/>
      <c r="F113" s="362">
        <f>D113*E113</f>
        <v>0</v>
      </c>
    </row>
    <row r="114" spans="1:6" ht="12">
      <c r="A114" s="1236"/>
      <c r="B114" s="177"/>
      <c r="C114" s="178"/>
      <c r="D114" s="178"/>
      <c r="E114" s="361"/>
      <c r="F114" s="362"/>
    </row>
    <row r="115" spans="1:6" ht="12">
      <c r="A115" s="1236" t="s">
        <v>1412</v>
      </c>
      <c r="B115" s="293" t="s">
        <v>1351</v>
      </c>
      <c r="C115" s="178"/>
      <c r="D115" s="178"/>
      <c r="E115" s="361"/>
      <c r="F115" s="362"/>
    </row>
    <row r="116" spans="1:6" ht="12">
      <c r="A116" s="1236"/>
      <c r="B116" s="293" t="s">
        <v>799</v>
      </c>
      <c r="C116" s="1238" t="s">
        <v>1131</v>
      </c>
      <c r="D116" s="178">
        <v>1</v>
      </c>
      <c r="E116" s="361"/>
      <c r="F116" s="362">
        <f>D116*E116</f>
        <v>0</v>
      </c>
    </row>
    <row r="117" spans="1:6" ht="12">
      <c r="A117" s="1236"/>
      <c r="B117" s="177"/>
      <c r="C117" s="178"/>
      <c r="D117" s="178"/>
      <c r="E117" s="361"/>
      <c r="F117" s="362"/>
    </row>
    <row r="118" spans="1:6" ht="12">
      <c r="A118" s="1236" t="s">
        <v>1413</v>
      </c>
      <c r="B118" s="293" t="s">
        <v>800</v>
      </c>
      <c r="C118" s="1238" t="s">
        <v>801</v>
      </c>
      <c r="D118" s="212">
        <v>20</v>
      </c>
      <c r="E118" s="361"/>
      <c r="F118" s="362" t="s">
        <v>2890</v>
      </c>
    </row>
    <row r="119" spans="1:6" ht="12">
      <c r="A119" s="1236"/>
      <c r="B119" s="293"/>
      <c r="C119" s="178"/>
      <c r="D119" s="178"/>
      <c r="E119" s="361"/>
      <c r="F119" s="362"/>
    </row>
    <row r="120" spans="1:6" ht="12">
      <c r="A120" s="1236" t="s">
        <v>1414</v>
      </c>
      <c r="B120" s="295" t="s">
        <v>2895</v>
      </c>
      <c r="C120" s="1238" t="s">
        <v>1375</v>
      </c>
      <c r="D120" s="1237">
        <v>120</v>
      </c>
      <c r="E120" s="1184"/>
      <c r="F120" s="1185">
        <f>D120*E120</f>
        <v>0</v>
      </c>
    </row>
    <row r="121" spans="1:6" ht="12">
      <c r="A121" s="1236"/>
      <c r="B121" s="293"/>
      <c r="C121" s="178"/>
      <c r="D121" s="178"/>
      <c r="E121" s="361"/>
      <c r="F121" s="362"/>
    </row>
    <row r="122" spans="1:6" ht="12">
      <c r="A122" s="1236" t="s">
        <v>1415</v>
      </c>
      <c r="B122" s="293" t="s">
        <v>1352</v>
      </c>
      <c r="C122" s="178"/>
      <c r="D122" s="178"/>
      <c r="E122" s="361"/>
      <c r="F122" s="362"/>
    </row>
    <row r="123" spans="1:6" ht="12">
      <c r="A123" s="1236"/>
      <c r="B123" s="293" t="s">
        <v>1353</v>
      </c>
      <c r="C123" s="1238" t="s">
        <v>622</v>
      </c>
      <c r="D123" s="1239">
        <v>50</v>
      </c>
      <c r="E123" s="1184"/>
      <c r="F123" s="1185">
        <f>D123*E123</f>
        <v>0</v>
      </c>
    </row>
    <row r="124" spans="1:6" ht="12">
      <c r="A124" s="1236"/>
      <c r="B124" s="293"/>
      <c r="C124" s="178"/>
      <c r="D124" s="178"/>
      <c r="E124" s="361"/>
      <c r="F124" s="362"/>
    </row>
    <row r="125" spans="1:6" ht="12">
      <c r="A125" s="1236" t="s">
        <v>1416</v>
      </c>
      <c r="B125" s="293" t="s">
        <v>1354</v>
      </c>
      <c r="C125" s="178"/>
      <c r="D125" s="178"/>
      <c r="E125" s="361"/>
      <c r="F125" s="362"/>
    </row>
    <row r="126" spans="1:6" ht="12">
      <c r="A126" s="1236"/>
      <c r="B126" s="293" t="s">
        <v>2896</v>
      </c>
      <c r="C126" s="240">
        <v>0.05</v>
      </c>
      <c r="D126" s="1237"/>
      <c r="E126" s="1186">
        <f>SUM(F102:F123)</f>
        <v>0</v>
      </c>
      <c r="F126" s="1185">
        <f>C126*E126</f>
        <v>0</v>
      </c>
    </row>
    <row r="127" spans="1:6" ht="12">
      <c r="A127" s="1240"/>
      <c r="B127" s="1241"/>
      <c r="C127" s="217"/>
      <c r="D127" s="217"/>
      <c r="E127" s="422"/>
      <c r="F127" s="423"/>
    </row>
    <row r="128" spans="1:6" ht="12">
      <c r="A128" s="1236"/>
      <c r="B128" s="293"/>
      <c r="C128" s="178"/>
      <c r="D128" s="178"/>
      <c r="E128" s="361"/>
      <c r="F128" s="362"/>
    </row>
    <row r="129" spans="1:7" s="1193" customFormat="1" ht="11.25">
      <c r="A129" s="327" t="s">
        <v>862</v>
      </c>
      <c r="B129" s="1245" t="s">
        <v>1355</v>
      </c>
      <c r="C129" s="1246"/>
      <c r="D129" s="1246"/>
      <c r="E129" s="1191"/>
      <c r="F129" s="1169">
        <f>SUM(F102:F126)</f>
        <v>0</v>
      </c>
      <c r="G129" s="1192"/>
    </row>
    <row r="130" spans="1:6" ht="12">
      <c r="A130" s="1236"/>
      <c r="B130" s="293"/>
      <c r="C130" s="178"/>
      <c r="D130" s="178"/>
      <c r="E130" s="361"/>
      <c r="F130" s="457"/>
    </row>
    <row r="131" spans="1:6" ht="12">
      <c r="A131" s="170"/>
      <c r="B131" s="177"/>
      <c r="C131" s="178"/>
      <c r="D131" s="178"/>
      <c r="E131" s="361"/>
      <c r="F131" s="417"/>
    </row>
    <row r="132" spans="1:7" s="1177" customFormat="1" ht="12.75">
      <c r="A132" s="1244" t="s">
        <v>1125</v>
      </c>
      <c r="B132" s="318" t="s">
        <v>1370</v>
      </c>
      <c r="C132" s="209"/>
      <c r="D132" s="209"/>
      <c r="E132" s="416"/>
      <c r="F132" s="426"/>
      <c r="G132" s="1176"/>
    </row>
    <row r="133" spans="1:6" ht="12">
      <c r="A133" s="1236"/>
      <c r="B133" s="293"/>
      <c r="C133" s="178"/>
      <c r="D133" s="178"/>
      <c r="E133" s="361"/>
      <c r="F133" s="362"/>
    </row>
    <row r="134" spans="1:6" ht="12">
      <c r="A134" s="1236"/>
      <c r="B134" s="283" t="s">
        <v>748</v>
      </c>
      <c r="C134" s="178"/>
      <c r="D134" s="178"/>
      <c r="E134" s="361"/>
      <c r="F134" s="362"/>
    </row>
    <row r="135" spans="1:6" ht="12">
      <c r="A135" s="1236"/>
      <c r="B135" s="283"/>
      <c r="C135" s="178"/>
      <c r="D135" s="178"/>
      <c r="E135" s="361"/>
      <c r="F135" s="362"/>
    </row>
    <row r="136" spans="1:6" ht="12">
      <c r="A136" s="1236"/>
      <c r="B136" s="293" t="s">
        <v>1357</v>
      </c>
      <c r="C136" s="1237"/>
      <c r="D136" s="1237"/>
      <c r="E136" s="1184"/>
      <c r="F136" s="1185"/>
    </row>
    <row r="137" spans="1:6" ht="12">
      <c r="A137" s="1236"/>
      <c r="B137" s="293" t="s">
        <v>749</v>
      </c>
      <c r="C137" s="178"/>
      <c r="D137" s="178"/>
      <c r="E137" s="361"/>
      <c r="F137" s="362"/>
    </row>
    <row r="138" spans="1:6" ht="12">
      <c r="A138" s="1236"/>
      <c r="B138" s="293" t="s">
        <v>750</v>
      </c>
      <c r="C138" s="178"/>
      <c r="D138" s="178"/>
      <c r="E138" s="361"/>
      <c r="F138" s="362"/>
    </row>
    <row r="139" spans="1:6" ht="12">
      <c r="A139" s="1236"/>
      <c r="B139" s="293"/>
      <c r="C139" s="178"/>
      <c r="D139" s="178"/>
      <c r="E139" s="361"/>
      <c r="F139" s="362"/>
    </row>
    <row r="140" spans="1:6" ht="12">
      <c r="A140" s="1236" t="s">
        <v>1408</v>
      </c>
      <c r="B140" s="293" t="s">
        <v>1366</v>
      </c>
      <c r="C140" s="178"/>
      <c r="D140" s="178"/>
      <c r="E140" s="361"/>
      <c r="F140" s="362"/>
    </row>
    <row r="141" spans="1:6" ht="12">
      <c r="A141" s="1236"/>
      <c r="B141" s="293" t="s">
        <v>1358</v>
      </c>
      <c r="C141" s="1238" t="s">
        <v>193</v>
      </c>
      <c r="D141" s="178">
        <v>240</v>
      </c>
      <c r="E141" s="361"/>
      <c r="F141" s="362">
        <f>D141*E141</f>
        <v>0</v>
      </c>
    </row>
    <row r="142" spans="1:6" ht="12">
      <c r="A142" s="1236"/>
      <c r="B142" s="177"/>
      <c r="C142" s="178"/>
      <c r="D142" s="178"/>
      <c r="E142" s="361"/>
      <c r="F142" s="362"/>
    </row>
    <row r="143" spans="1:6" ht="12">
      <c r="A143" s="1236" t="s">
        <v>1409</v>
      </c>
      <c r="B143" s="293" t="s">
        <v>1359</v>
      </c>
      <c r="C143" s="178"/>
      <c r="D143" s="178"/>
      <c r="E143" s="361"/>
      <c r="F143" s="362"/>
    </row>
    <row r="144" spans="1:6" ht="19.5">
      <c r="A144" s="1236"/>
      <c r="B144" s="293" t="s">
        <v>1360</v>
      </c>
      <c r="C144" s="1238" t="s">
        <v>193</v>
      </c>
      <c r="D144" s="1237">
        <v>220</v>
      </c>
      <c r="E144" s="1184"/>
      <c r="F144" s="1185">
        <f>D144*E144</f>
        <v>0</v>
      </c>
    </row>
    <row r="145" spans="1:6" ht="12">
      <c r="A145" s="1236"/>
      <c r="B145" s="177"/>
      <c r="C145" s="178"/>
      <c r="D145" s="178"/>
      <c r="E145" s="361"/>
      <c r="F145" s="362"/>
    </row>
    <row r="146" spans="1:6" ht="12">
      <c r="A146" s="1236" t="s">
        <v>1410</v>
      </c>
      <c r="B146" s="293" t="s">
        <v>1361</v>
      </c>
      <c r="C146" s="178"/>
      <c r="D146" s="178"/>
      <c r="E146" s="361"/>
      <c r="F146" s="362"/>
    </row>
    <row r="147" spans="1:6" ht="19.5">
      <c r="A147" s="1236"/>
      <c r="B147" s="293" t="s">
        <v>1360</v>
      </c>
      <c r="C147" s="1238" t="s">
        <v>193</v>
      </c>
      <c r="D147" s="178">
        <v>80</v>
      </c>
      <c r="E147" s="361"/>
      <c r="F147" s="362">
        <f>D147*E147</f>
        <v>0</v>
      </c>
    </row>
    <row r="148" spans="1:6" ht="12">
      <c r="A148" s="1236"/>
      <c r="B148" s="177"/>
      <c r="C148" s="1237"/>
      <c r="D148" s="1237"/>
      <c r="E148" s="1184"/>
      <c r="F148" s="1185"/>
    </row>
    <row r="149" spans="1:6" ht="12">
      <c r="A149" s="1236" t="s">
        <v>1411</v>
      </c>
      <c r="B149" s="293" t="s">
        <v>1367</v>
      </c>
      <c r="C149" s="178"/>
      <c r="D149" s="178"/>
      <c r="E149" s="361"/>
      <c r="F149" s="362"/>
    </row>
    <row r="150" spans="1:6" ht="12">
      <c r="A150" s="1236"/>
      <c r="B150" s="293" t="s">
        <v>1362</v>
      </c>
      <c r="C150" s="1238" t="s">
        <v>1363</v>
      </c>
      <c r="D150" s="178">
        <v>400</v>
      </c>
      <c r="E150" s="361"/>
      <c r="F150" s="362">
        <f>D150*E150</f>
        <v>0</v>
      </c>
    </row>
    <row r="151" spans="1:6" ht="12">
      <c r="A151" s="1236"/>
      <c r="B151" s="177"/>
      <c r="C151" s="178"/>
      <c r="D151" s="178"/>
      <c r="E151" s="361"/>
      <c r="F151" s="362"/>
    </row>
    <row r="152" spans="1:6" ht="12">
      <c r="A152" s="1236" t="s">
        <v>1412</v>
      </c>
      <c r="B152" s="293" t="s">
        <v>494</v>
      </c>
      <c r="C152" s="178"/>
      <c r="D152" s="178"/>
      <c r="E152" s="361"/>
      <c r="F152" s="362"/>
    </row>
    <row r="153" spans="1:6" ht="12">
      <c r="A153" s="1236"/>
      <c r="B153" s="293" t="s">
        <v>1368</v>
      </c>
      <c r="C153" s="1238" t="s">
        <v>1876</v>
      </c>
      <c r="D153" s="178">
        <v>2000</v>
      </c>
      <c r="E153" s="361"/>
      <c r="F153" s="362">
        <f>D153*E153</f>
        <v>0</v>
      </c>
    </row>
    <row r="154" spans="1:6" ht="12">
      <c r="A154" s="1236"/>
      <c r="B154" s="177"/>
      <c r="C154" s="178"/>
      <c r="D154" s="178"/>
      <c r="E154" s="361"/>
      <c r="F154" s="362"/>
    </row>
    <row r="155" spans="1:6" ht="12">
      <c r="A155" s="1236" t="s">
        <v>1413</v>
      </c>
      <c r="B155" s="293" t="s">
        <v>1364</v>
      </c>
      <c r="C155" s="1237"/>
      <c r="D155" s="1237"/>
      <c r="E155" s="1184"/>
      <c r="F155" s="1185"/>
    </row>
    <row r="156" spans="1:6" ht="12">
      <c r="A156" s="1236"/>
      <c r="B156" s="293" t="s">
        <v>1369</v>
      </c>
      <c r="C156" s="1238" t="s">
        <v>1131</v>
      </c>
      <c r="D156" s="178">
        <v>1</v>
      </c>
      <c r="E156" s="361"/>
      <c r="F156" s="362">
        <f>D156*E156</f>
        <v>0</v>
      </c>
    </row>
    <row r="157" spans="1:6" ht="12">
      <c r="A157" s="1236"/>
      <c r="B157" s="177"/>
      <c r="C157" s="178"/>
      <c r="D157" s="178"/>
      <c r="E157" s="361"/>
      <c r="F157" s="362"/>
    </row>
    <row r="158" spans="1:6" ht="12">
      <c r="A158" s="1236" t="s">
        <v>1414</v>
      </c>
      <c r="B158" s="293" t="s">
        <v>1365</v>
      </c>
      <c r="C158" s="178"/>
      <c r="D158" s="178"/>
      <c r="E158" s="361"/>
      <c r="F158" s="362"/>
    </row>
    <row r="159" spans="1:6" ht="12">
      <c r="A159" s="1236"/>
      <c r="B159" s="293" t="s">
        <v>2897</v>
      </c>
      <c r="C159" s="240">
        <v>0.02</v>
      </c>
      <c r="D159" s="178"/>
      <c r="E159" s="420">
        <f>SUM(F141:F156)</f>
        <v>0</v>
      </c>
      <c r="F159" s="1185">
        <f>C159*E159</f>
        <v>0</v>
      </c>
    </row>
    <row r="160" spans="1:6" ht="12">
      <c r="A160" s="1240"/>
      <c r="B160" s="1247"/>
      <c r="C160" s="1248"/>
      <c r="D160" s="1248"/>
      <c r="E160" s="1194"/>
      <c r="F160" s="1195"/>
    </row>
    <row r="161" spans="1:6" ht="12">
      <c r="A161" s="1236"/>
      <c r="B161" s="293"/>
      <c r="C161" s="1237"/>
      <c r="D161" s="1237"/>
      <c r="E161" s="1184"/>
      <c r="F161" s="1185"/>
    </row>
    <row r="162" spans="1:7" s="1190" customFormat="1" ht="11.25">
      <c r="A162" s="250" t="s">
        <v>1125</v>
      </c>
      <c r="B162" s="1242" t="s">
        <v>1371</v>
      </c>
      <c r="C162" s="1243"/>
      <c r="D162" s="1243"/>
      <c r="E162" s="1187"/>
      <c r="F162" s="1188">
        <f>SUM(F141:F161)</f>
        <v>0</v>
      </c>
      <c r="G162" s="1189"/>
    </row>
    <row r="163" spans="1:6" ht="12">
      <c r="A163" s="1236"/>
      <c r="B163" s="293"/>
      <c r="C163" s="178"/>
      <c r="D163" s="178"/>
      <c r="E163" s="361"/>
      <c r="F163" s="457"/>
    </row>
    <row r="164" spans="1:7" s="1177" customFormat="1" ht="12.75">
      <c r="A164" s="1244" t="s">
        <v>1126</v>
      </c>
      <c r="B164" s="318" t="s">
        <v>1684</v>
      </c>
      <c r="C164" s="1249"/>
      <c r="D164" s="1235"/>
      <c r="E164" s="1181"/>
      <c r="F164" s="1182"/>
      <c r="G164" s="1176"/>
    </row>
    <row r="165" spans="1:6" ht="12">
      <c r="A165" s="1236"/>
      <c r="B165" s="293"/>
      <c r="C165" s="178"/>
      <c r="D165" s="178"/>
      <c r="E165" s="361"/>
      <c r="F165" s="362"/>
    </row>
    <row r="166" spans="1:6" ht="12">
      <c r="A166" s="1236" t="s">
        <v>1408</v>
      </c>
      <c r="B166" s="293" t="s">
        <v>261</v>
      </c>
      <c r="C166" s="1237"/>
      <c r="D166" s="1237"/>
      <c r="E166" s="1184"/>
      <c r="F166" s="1185"/>
    </row>
    <row r="167" spans="1:6" ht="12">
      <c r="A167" s="1236"/>
      <c r="B167" s="293" t="s">
        <v>805</v>
      </c>
      <c r="C167" s="178"/>
      <c r="D167" s="178"/>
      <c r="E167" s="361"/>
      <c r="F167" s="362"/>
    </row>
    <row r="168" spans="1:6" ht="12">
      <c r="A168" s="1236"/>
      <c r="B168" s="293" t="s">
        <v>1682</v>
      </c>
      <c r="C168" s="1238" t="s">
        <v>1363</v>
      </c>
      <c r="D168" s="178">
        <v>410</v>
      </c>
      <c r="E168" s="361"/>
      <c r="F168" s="362">
        <f>D168*E168</f>
        <v>0</v>
      </c>
    </row>
    <row r="169" spans="1:6" ht="12">
      <c r="A169" s="1236"/>
      <c r="B169" s="293"/>
      <c r="C169" s="1237"/>
      <c r="D169" s="1237"/>
      <c r="E169" s="1184"/>
      <c r="F169" s="1185"/>
    </row>
    <row r="170" spans="1:6" ht="12">
      <c r="A170" s="1236" t="s">
        <v>1409</v>
      </c>
      <c r="B170" s="293" t="s">
        <v>806</v>
      </c>
      <c r="C170" s="178"/>
      <c r="D170" s="178"/>
      <c r="E170" s="361"/>
      <c r="F170" s="362"/>
    </row>
    <row r="171" spans="1:6" ht="12">
      <c r="A171" s="1236"/>
      <c r="B171" s="293" t="s">
        <v>807</v>
      </c>
      <c r="C171" s="1237"/>
      <c r="D171" s="1237"/>
      <c r="E171" s="1184"/>
      <c r="F171" s="1185"/>
    </row>
    <row r="172" spans="1:6" ht="12">
      <c r="A172" s="1236"/>
      <c r="B172" s="293" t="s">
        <v>262</v>
      </c>
      <c r="C172" s="1238" t="s">
        <v>263</v>
      </c>
      <c r="D172" s="178">
        <v>910</v>
      </c>
      <c r="E172" s="361"/>
      <c r="F172" s="362">
        <f>D172*E172</f>
        <v>0</v>
      </c>
    </row>
    <row r="173" spans="1:6" ht="12">
      <c r="A173" s="1236"/>
      <c r="B173" s="293"/>
      <c r="C173" s="178"/>
      <c r="D173" s="178"/>
      <c r="E173" s="361"/>
      <c r="F173" s="362"/>
    </row>
    <row r="174" spans="1:6" ht="12">
      <c r="A174" s="1236" t="s">
        <v>1410</v>
      </c>
      <c r="B174" s="293" t="s">
        <v>808</v>
      </c>
      <c r="C174" s="178"/>
      <c r="D174" s="178"/>
      <c r="E174" s="361"/>
      <c r="F174" s="362"/>
    </row>
    <row r="175" spans="1:6" ht="12">
      <c r="A175" s="1236"/>
      <c r="B175" s="293" t="s">
        <v>264</v>
      </c>
      <c r="C175" s="1238" t="s">
        <v>263</v>
      </c>
      <c r="D175" s="1237">
        <v>910</v>
      </c>
      <c r="E175" s="1184"/>
      <c r="F175" s="1185">
        <f>D175*E175</f>
        <v>0</v>
      </c>
    </row>
    <row r="176" spans="1:6" ht="12">
      <c r="A176" s="1236"/>
      <c r="B176" s="293"/>
      <c r="C176" s="1237"/>
      <c r="D176" s="1237"/>
      <c r="E176" s="1184"/>
      <c r="F176" s="1185"/>
    </row>
    <row r="177" spans="1:6" ht="12">
      <c r="A177" s="1236" t="s">
        <v>1411</v>
      </c>
      <c r="B177" s="293" t="s">
        <v>1683</v>
      </c>
      <c r="C177" s="178"/>
      <c r="D177" s="178"/>
      <c r="E177" s="361"/>
      <c r="F177" s="362"/>
    </row>
    <row r="178" spans="1:6" ht="12">
      <c r="A178" s="1236"/>
      <c r="B178" s="293" t="s">
        <v>264</v>
      </c>
      <c r="C178" s="1238" t="s">
        <v>263</v>
      </c>
      <c r="D178" s="178">
        <v>550</v>
      </c>
      <c r="E178" s="361"/>
      <c r="F178" s="362">
        <f>D178*E178</f>
        <v>0</v>
      </c>
    </row>
    <row r="179" spans="1:6" ht="12">
      <c r="A179" s="1236"/>
      <c r="B179" s="293"/>
      <c r="C179" s="178"/>
      <c r="D179" s="178"/>
      <c r="E179" s="361"/>
      <c r="F179" s="362"/>
    </row>
    <row r="180" spans="1:6" ht="12">
      <c r="A180" s="1236" t="s">
        <v>1412</v>
      </c>
      <c r="B180" s="293" t="s">
        <v>265</v>
      </c>
      <c r="C180" s="1238" t="s">
        <v>900</v>
      </c>
      <c r="D180" s="1237">
        <v>100</v>
      </c>
      <c r="E180" s="1184"/>
      <c r="F180" s="1185">
        <f>D180*E180</f>
        <v>0</v>
      </c>
    </row>
    <row r="181" spans="1:6" ht="12">
      <c r="A181" s="1236"/>
      <c r="B181" s="293"/>
      <c r="C181" s="178"/>
      <c r="D181" s="178"/>
      <c r="E181" s="361"/>
      <c r="F181" s="362"/>
    </row>
    <row r="182" spans="1:6" ht="12">
      <c r="A182" s="1236" t="s">
        <v>1413</v>
      </c>
      <c r="B182" s="293" t="s">
        <v>1680</v>
      </c>
      <c r="C182" s="1237"/>
      <c r="D182" s="1237"/>
      <c r="E182" s="1184"/>
      <c r="F182" s="1185"/>
    </row>
    <row r="183" spans="1:6" ht="12">
      <c r="A183" s="1236"/>
      <c r="B183" s="293" t="s">
        <v>1681</v>
      </c>
      <c r="C183" s="178"/>
      <c r="D183" s="178"/>
      <c r="E183" s="361"/>
      <c r="F183" s="362"/>
    </row>
    <row r="184" spans="1:6" ht="12">
      <c r="A184" s="1236"/>
      <c r="B184" s="293" t="s">
        <v>262</v>
      </c>
      <c r="C184" s="1238" t="s">
        <v>263</v>
      </c>
      <c r="D184" s="178">
        <v>940</v>
      </c>
      <c r="E184" s="361"/>
      <c r="F184" s="362">
        <f>D184*E184</f>
        <v>0</v>
      </c>
    </row>
    <row r="185" spans="1:6" ht="12">
      <c r="A185" s="1236"/>
      <c r="B185" s="293"/>
      <c r="C185" s="1237"/>
      <c r="D185" s="1237"/>
      <c r="E185" s="1184"/>
      <c r="F185" s="1185"/>
    </row>
    <row r="186" spans="1:6" ht="12">
      <c r="A186" s="1236" t="s">
        <v>1414</v>
      </c>
      <c r="B186" s="293" t="s">
        <v>1680</v>
      </c>
      <c r="C186" s="178"/>
      <c r="D186" s="178"/>
      <c r="E186" s="361"/>
      <c r="F186" s="362"/>
    </row>
    <row r="187" spans="1:6" ht="12">
      <c r="A187" s="1236"/>
      <c r="B187" s="293" t="s">
        <v>266</v>
      </c>
      <c r="C187" s="1237"/>
      <c r="D187" s="1237"/>
      <c r="E187" s="1184"/>
      <c r="F187" s="1185"/>
    </row>
    <row r="188" spans="1:6" ht="12">
      <c r="A188" s="1236"/>
      <c r="B188" s="293" t="s">
        <v>267</v>
      </c>
      <c r="C188" s="1238" t="s">
        <v>263</v>
      </c>
      <c r="D188" s="178">
        <v>550</v>
      </c>
      <c r="E188" s="361"/>
      <c r="F188" s="362">
        <f>D188*E188</f>
        <v>0</v>
      </c>
    </row>
    <row r="189" spans="1:6" ht="12">
      <c r="A189" s="1236"/>
      <c r="B189" s="293"/>
      <c r="C189" s="178"/>
      <c r="D189" s="178"/>
      <c r="E189" s="361"/>
      <c r="F189" s="362"/>
    </row>
    <row r="190" spans="1:6" ht="12">
      <c r="A190" s="1236" t="s">
        <v>1415</v>
      </c>
      <c r="B190" s="293" t="s">
        <v>268</v>
      </c>
      <c r="C190" s="178"/>
      <c r="D190" s="178"/>
      <c r="E190" s="361"/>
      <c r="F190" s="362"/>
    </row>
    <row r="191" spans="1:6" ht="12">
      <c r="A191" s="1236"/>
      <c r="B191" s="293" t="s">
        <v>269</v>
      </c>
      <c r="C191" s="1238" t="s">
        <v>270</v>
      </c>
      <c r="D191" s="1237">
        <v>110</v>
      </c>
      <c r="E191" s="1184"/>
      <c r="F191" s="1185">
        <f>D191*E191</f>
        <v>0</v>
      </c>
    </row>
    <row r="192" spans="1:6" ht="12">
      <c r="A192" s="1236"/>
      <c r="B192" s="293"/>
      <c r="C192" s="178"/>
      <c r="D192" s="178"/>
      <c r="E192" s="361"/>
      <c r="F192" s="362"/>
    </row>
    <row r="193" spans="1:6" ht="12">
      <c r="A193" s="1236" t="s">
        <v>1416</v>
      </c>
      <c r="B193" s="293" t="s">
        <v>271</v>
      </c>
      <c r="C193" s="1237"/>
      <c r="D193" s="1237"/>
      <c r="E193" s="1184"/>
      <c r="F193" s="1185"/>
    </row>
    <row r="194" spans="1:6" ht="12">
      <c r="A194" s="1236"/>
      <c r="B194" s="293" t="s">
        <v>272</v>
      </c>
      <c r="C194" s="1238" t="s">
        <v>1375</v>
      </c>
      <c r="D194" s="178">
        <v>10</v>
      </c>
      <c r="E194" s="361"/>
      <c r="F194" s="362">
        <f>D194*E194</f>
        <v>0</v>
      </c>
    </row>
    <row r="195" spans="1:6" ht="12">
      <c r="A195" s="1236"/>
      <c r="B195" s="293"/>
      <c r="C195" s="178"/>
      <c r="D195" s="178"/>
      <c r="E195" s="361"/>
      <c r="F195" s="362"/>
    </row>
    <row r="196" spans="1:6" ht="12">
      <c r="A196" s="1236" t="s">
        <v>10</v>
      </c>
      <c r="B196" s="293" t="s">
        <v>273</v>
      </c>
      <c r="C196" s="1237"/>
      <c r="D196" s="1237"/>
      <c r="E196" s="1184"/>
      <c r="F196" s="1185"/>
    </row>
    <row r="197" spans="1:6" ht="12">
      <c r="A197" s="1236"/>
      <c r="B197" s="293" t="s">
        <v>274</v>
      </c>
      <c r="C197" s="1238" t="s">
        <v>1375</v>
      </c>
      <c r="D197" s="178">
        <v>15</v>
      </c>
      <c r="E197" s="361"/>
      <c r="F197" s="362">
        <f>D197*E197</f>
        <v>0</v>
      </c>
    </row>
    <row r="198" spans="1:6" ht="12">
      <c r="A198" s="1236"/>
      <c r="B198" s="293"/>
      <c r="C198" s="178"/>
      <c r="D198" s="178"/>
      <c r="E198" s="361"/>
      <c r="F198" s="362"/>
    </row>
    <row r="199" spans="1:6" ht="12">
      <c r="A199" s="1236" t="s">
        <v>11</v>
      </c>
      <c r="B199" s="293" t="s">
        <v>275</v>
      </c>
      <c r="C199" s="178"/>
      <c r="D199" s="178"/>
      <c r="E199" s="361"/>
      <c r="F199" s="362"/>
    </row>
    <row r="200" spans="1:6" ht="12">
      <c r="A200" s="1236"/>
      <c r="B200" s="293" t="s">
        <v>276</v>
      </c>
      <c r="C200" s="1238" t="s">
        <v>193</v>
      </c>
      <c r="D200" s="178">
        <v>5</v>
      </c>
      <c r="E200" s="361"/>
      <c r="F200" s="362">
        <f>D200*E200</f>
        <v>0</v>
      </c>
    </row>
    <row r="201" spans="1:6" ht="12">
      <c r="A201" s="1236"/>
      <c r="B201" s="293"/>
      <c r="C201" s="1237"/>
      <c r="D201" s="1237"/>
      <c r="E201" s="1184"/>
      <c r="F201" s="1185"/>
    </row>
    <row r="202" spans="1:6" ht="12">
      <c r="A202" s="1236" t="s">
        <v>12</v>
      </c>
      <c r="B202" s="293" t="s">
        <v>277</v>
      </c>
      <c r="C202" s="1238" t="s">
        <v>1876</v>
      </c>
      <c r="D202" s="178">
        <v>160</v>
      </c>
      <c r="E202" s="361"/>
      <c r="F202" s="362">
        <f>D202*E202</f>
        <v>0</v>
      </c>
    </row>
    <row r="203" spans="1:6" ht="12">
      <c r="A203" s="1236"/>
      <c r="B203" s="293"/>
      <c r="C203" s="178"/>
      <c r="D203" s="178"/>
      <c r="E203" s="361"/>
      <c r="F203" s="362"/>
    </row>
    <row r="204" spans="1:6" ht="12">
      <c r="A204" s="1236" t="s">
        <v>13</v>
      </c>
      <c r="B204" s="293" t="s">
        <v>1065</v>
      </c>
      <c r="C204" s="178"/>
      <c r="D204" s="178"/>
      <c r="E204" s="361"/>
      <c r="F204" s="362"/>
    </row>
    <row r="205" spans="1:6" ht="12">
      <c r="A205" s="1236"/>
      <c r="B205" s="293" t="s">
        <v>278</v>
      </c>
      <c r="C205" s="1238" t="s">
        <v>1876</v>
      </c>
      <c r="D205" s="178">
        <v>32</v>
      </c>
      <c r="E205" s="361"/>
      <c r="F205" s="362">
        <f>D205*E205</f>
        <v>0</v>
      </c>
    </row>
    <row r="206" spans="1:6" ht="12">
      <c r="A206" s="1236"/>
      <c r="B206" s="293"/>
      <c r="C206" s="1237"/>
      <c r="D206" s="1237"/>
      <c r="E206" s="1184"/>
      <c r="F206" s="1185"/>
    </row>
    <row r="207" spans="1:6" ht="12">
      <c r="A207" s="1236" t="s">
        <v>216</v>
      </c>
      <c r="B207" s="293" t="s">
        <v>279</v>
      </c>
      <c r="C207" s="178"/>
      <c r="D207" s="178"/>
      <c r="E207" s="361"/>
      <c r="F207" s="362"/>
    </row>
    <row r="208" spans="1:6" ht="12">
      <c r="A208" s="1236"/>
      <c r="B208" s="293" t="s">
        <v>280</v>
      </c>
      <c r="C208" s="1238" t="s">
        <v>193</v>
      </c>
      <c r="D208" s="1237">
        <v>4</v>
      </c>
      <c r="E208" s="1184"/>
      <c r="F208" s="1185">
        <f>D208*E208</f>
        <v>0</v>
      </c>
    </row>
    <row r="209" spans="1:6" ht="12">
      <c r="A209" s="1236"/>
      <c r="B209" s="293"/>
      <c r="C209" s="178"/>
      <c r="D209" s="178"/>
      <c r="E209" s="361"/>
      <c r="F209" s="362"/>
    </row>
    <row r="210" spans="1:6" ht="12">
      <c r="A210" s="1236" t="s">
        <v>217</v>
      </c>
      <c r="B210" s="293" t="s">
        <v>281</v>
      </c>
      <c r="C210" s="178"/>
      <c r="D210" s="178"/>
      <c r="E210" s="361"/>
      <c r="F210" s="362"/>
    </row>
    <row r="211" spans="1:6" ht="12">
      <c r="A211" s="1236"/>
      <c r="B211" s="293" t="s">
        <v>282</v>
      </c>
      <c r="C211" s="178"/>
      <c r="D211" s="178"/>
      <c r="E211" s="361"/>
      <c r="F211" s="362"/>
    </row>
    <row r="212" spans="1:6" ht="12">
      <c r="A212" s="1236"/>
      <c r="B212" s="293" t="s">
        <v>283</v>
      </c>
      <c r="C212" s="1238" t="s">
        <v>1876</v>
      </c>
      <c r="D212" s="1237">
        <v>30</v>
      </c>
      <c r="E212" s="1184"/>
      <c r="F212" s="1185">
        <f>D212*E212</f>
        <v>0</v>
      </c>
    </row>
    <row r="213" spans="1:6" ht="12">
      <c r="A213" s="1236"/>
      <c r="B213" s="293"/>
      <c r="C213" s="178"/>
      <c r="D213" s="178"/>
      <c r="E213" s="361"/>
      <c r="F213" s="362"/>
    </row>
    <row r="214" spans="1:6" ht="12">
      <c r="A214" s="1236" t="s">
        <v>218</v>
      </c>
      <c r="B214" s="293" t="s">
        <v>284</v>
      </c>
      <c r="C214" s="1237"/>
      <c r="D214" s="1237"/>
      <c r="E214" s="1184"/>
      <c r="F214" s="1185"/>
    </row>
    <row r="215" spans="1:6" ht="12">
      <c r="A215" s="1236"/>
      <c r="B215" s="1250" t="s">
        <v>2898</v>
      </c>
      <c r="C215" s="240">
        <v>0.02</v>
      </c>
      <c r="D215" s="178"/>
      <c r="E215" s="420">
        <f>SUM(F168:F212)</f>
        <v>0</v>
      </c>
      <c r="F215" s="113">
        <f>C215*E215</f>
        <v>0</v>
      </c>
    </row>
    <row r="216" spans="1:6" ht="12">
      <c r="A216" s="1240"/>
      <c r="B216" s="1241"/>
      <c r="C216" s="217"/>
      <c r="D216" s="217"/>
      <c r="E216" s="422"/>
      <c r="F216" s="1196"/>
    </row>
    <row r="217" spans="1:6" ht="12">
      <c r="A217" s="1236"/>
      <c r="B217" s="293"/>
      <c r="C217" s="178"/>
      <c r="D217" s="178"/>
      <c r="E217" s="361"/>
      <c r="F217" s="113"/>
    </row>
    <row r="218" spans="1:7" s="1193" customFormat="1" ht="11.25">
      <c r="A218" s="1251" t="s">
        <v>1126</v>
      </c>
      <c r="B218" s="1245" t="s">
        <v>1684</v>
      </c>
      <c r="C218" s="1252"/>
      <c r="D218" s="1253"/>
      <c r="E218" s="1191"/>
      <c r="F218" s="1169">
        <f>SUM(F167:F216)</f>
        <v>0</v>
      </c>
      <c r="G218" s="1192"/>
    </row>
    <row r="219" spans="1:6" ht="12">
      <c r="A219" s="1236"/>
      <c r="B219" s="293"/>
      <c r="C219" s="178"/>
      <c r="D219" s="178"/>
      <c r="E219" s="361"/>
      <c r="F219" s="417"/>
    </row>
    <row r="220" spans="1:7" s="1177" customFormat="1" ht="17.25" customHeight="1">
      <c r="A220" s="1244" t="s">
        <v>1127</v>
      </c>
      <c r="B220" s="318" t="s">
        <v>737</v>
      </c>
      <c r="C220" s="1249"/>
      <c r="D220" s="1235"/>
      <c r="E220" s="1181"/>
      <c r="F220" s="1182"/>
      <c r="G220" s="1176"/>
    </row>
    <row r="221" spans="1:6" ht="12">
      <c r="A221" s="1236"/>
      <c r="B221" s="293"/>
      <c r="C221" s="178"/>
      <c r="D221" s="178"/>
      <c r="E221" s="361"/>
      <c r="F221" s="362"/>
    </row>
    <row r="222" spans="1:6" ht="12">
      <c r="A222" s="1236" t="s">
        <v>1408</v>
      </c>
      <c r="B222" s="293" t="s">
        <v>1685</v>
      </c>
      <c r="C222" s="178"/>
      <c r="D222" s="178"/>
      <c r="E222" s="361"/>
      <c r="F222" s="362"/>
    </row>
    <row r="223" spans="1:6" ht="12">
      <c r="A223" s="1236"/>
      <c r="B223" s="293" t="s">
        <v>1703</v>
      </c>
      <c r="C223" s="178"/>
      <c r="D223" s="178"/>
      <c r="E223" s="361"/>
      <c r="F223" s="362"/>
    </row>
    <row r="224" spans="1:6" ht="12">
      <c r="A224" s="1236"/>
      <c r="B224" s="293" t="s">
        <v>1695</v>
      </c>
      <c r="C224" s="1238" t="s">
        <v>1363</v>
      </c>
      <c r="D224" s="178">
        <v>207</v>
      </c>
      <c r="E224" s="361"/>
      <c r="F224" s="362">
        <f>D224*E224</f>
        <v>0</v>
      </c>
    </row>
    <row r="225" spans="1:6" ht="12">
      <c r="A225" s="1236"/>
      <c r="B225" s="293"/>
      <c r="C225" s="178"/>
      <c r="D225" s="178"/>
      <c r="E225" s="361"/>
      <c r="F225" s="362"/>
    </row>
    <row r="226" spans="1:6" ht="12">
      <c r="A226" s="1236" t="s">
        <v>1409</v>
      </c>
      <c r="B226" s="293" t="s">
        <v>1707</v>
      </c>
      <c r="C226" s="178"/>
      <c r="D226" s="178"/>
      <c r="E226" s="361"/>
      <c r="F226" s="362"/>
    </row>
    <row r="227" spans="1:6" ht="12">
      <c r="A227" s="1236"/>
      <c r="B227" s="293" t="s">
        <v>1696</v>
      </c>
      <c r="C227" s="1238" t="s">
        <v>193</v>
      </c>
      <c r="D227" s="178">
        <v>241</v>
      </c>
      <c r="E227" s="361"/>
      <c r="F227" s="362">
        <f>D227*E227</f>
        <v>0</v>
      </c>
    </row>
    <row r="228" spans="1:6" ht="12">
      <c r="A228" s="1236"/>
      <c r="B228" s="293"/>
      <c r="C228" s="178"/>
      <c r="D228" s="178"/>
      <c r="E228" s="361"/>
      <c r="F228" s="362"/>
    </row>
    <row r="229" spans="1:6" ht="12">
      <c r="A229" s="1236" t="s">
        <v>1410</v>
      </c>
      <c r="B229" s="293" t="s">
        <v>1686</v>
      </c>
      <c r="C229" s="1237"/>
      <c r="D229" s="1237"/>
      <c r="E229" s="1184"/>
      <c r="F229" s="1185"/>
    </row>
    <row r="230" spans="1:6" ht="12">
      <c r="A230" s="1236"/>
      <c r="B230" s="293" t="s">
        <v>1697</v>
      </c>
      <c r="C230" s="178"/>
      <c r="D230" s="178"/>
      <c r="E230" s="361"/>
      <c r="F230" s="362"/>
    </row>
    <row r="231" spans="1:6" ht="12">
      <c r="A231" s="1236"/>
      <c r="B231" s="293" t="s">
        <v>1698</v>
      </c>
      <c r="C231" s="1238" t="s">
        <v>263</v>
      </c>
      <c r="D231" s="178">
        <v>730</v>
      </c>
      <c r="E231" s="361"/>
      <c r="F231" s="362">
        <f>D231*E231</f>
        <v>0</v>
      </c>
    </row>
    <row r="232" spans="1:6" ht="12">
      <c r="A232" s="1236"/>
      <c r="B232" s="293"/>
      <c r="C232" s="1237"/>
      <c r="D232" s="1237"/>
      <c r="E232" s="1184"/>
      <c r="F232" s="1185"/>
    </row>
    <row r="233" spans="1:6" ht="12">
      <c r="A233" s="1236" t="s">
        <v>1411</v>
      </c>
      <c r="B233" s="293" t="s">
        <v>265</v>
      </c>
      <c r="C233" s="178"/>
      <c r="D233" s="178"/>
      <c r="E233" s="361"/>
      <c r="F233" s="362"/>
    </row>
    <row r="234" spans="1:6" ht="12">
      <c r="A234" s="1236"/>
      <c r="B234" s="293" t="s">
        <v>1687</v>
      </c>
      <c r="C234" s="1238" t="s">
        <v>900</v>
      </c>
      <c r="D234" s="178">
        <v>100</v>
      </c>
      <c r="E234" s="361"/>
      <c r="F234" s="362">
        <f>D234*E234</f>
        <v>0</v>
      </c>
    </row>
    <row r="235" spans="1:6" ht="12">
      <c r="A235" s="1236"/>
      <c r="B235" s="293"/>
      <c r="C235" s="1237"/>
      <c r="D235" s="1237"/>
      <c r="E235" s="1184"/>
      <c r="F235" s="1185"/>
    </row>
    <row r="236" spans="1:6" ht="12">
      <c r="A236" s="1236" t="s">
        <v>1412</v>
      </c>
      <c r="B236" s="293" t="s">
        <v>1688</v>
      </c>
      <c r="C236" s="178"/>
      <c r="D236" s="178"/>
      <c r="E236" s="361"/>
      <c r="F236" s="362"/>
    </row>
    <row r="237" spans="1:6" ht="12">
      <c r="A237" s="1236"/>
      <c r="B237" s="293" t="s">
        <v>1699</v>
      </c>
      <c r="C237" s="178"/>
      <c r="D237" s="178"/>
      <c r="E237" s="361"/>
      <c r="F237" s="362"/>
    </row>
    <row r="238" spans="1:6" ht="12">
      <c r="A238" s="1236"/>
      <c r="B238" s="293" t="s">
        <v>1700</v>
      </c>
      <c r="C238" s="1238" t="s">
        <v>263</v>
      </c>
      <c r="D238" s="178">
        <v>1420</v>
      </c>
      <c r="E238" s="361"/>
      <c r="F238" s="362">
        <f>D238*E238</f>
        <v>0</v>
      </c>
    </row>
    <row r="239" spans="1:6" ht="12">
      <c r="A239" s="1236"/>
      <c r="B239" s="293"/>
      <c r="C239" s="178"/>
      <c r="D239" s="178"/>
      <c r="E239" s="361"/>
      <c r="F239" s="362"/>
    </row>
    <row r="240" spans="1:6" ht="12">
      <c r="A240" s="1236" t="s">
        <v>1413</v>
      </c>
      <c r="B240" s="293" t="s">
        <v>1706</v>
      </c>
      <c r="C240" s="178"/>
      <c r="D240" s="178"/>
      <c r="E240" s="361"/>
      <c r="F240" s="362"/>
    </row>
    <row r="241" spans="1:6" ht="12">
      <c r="A241" s="1236"/>
      <c r="B241" s="293" t="s">
        <v>264</v>
      </c>
      <c r="C241" s="1238" t="s">
        <v>263</v>
      </c>
      <c r="D241" s="178">
        <v>1420</v>
      </c>
      <c r="E241" s="361"/>
      <c r="F241" s="362">
        <f>D241*E241</f>
        <v>0</v>
      </c>
    </row>
    <row r="242" spans="1:6" ht="12">
      <c r="A242" s="1236"/>
      <c r="B242" s="293"/>
      <c r="C242" s="1237"/>
      <c r="D242" s="1237"/>
      <c r="E242" s="1184"/>
      <c r="F242" s="1185"/>
    </row>
    <row r="243" spans="1:6" ht="12">
      <c r="A243" s="1236" t="s">
        <v>1414</v>
      </c>
      <c r="B243" s="293" t="s">
        <v>1705</v>
      </c>
      <c r="C243" s="178"/>
      <c r="D243" s="178"/>
      <c r="E243" s="361"/>
      <c r="F243" s="362"/>
    </row>
    <row r="244" spans="1:6" ht="12">
      <c r="A244" s="1236"/>
      <c r="B244" s="293" t="s">
        <v>1701</v>
      </c>
      <c r="C244" s="178"/>
      <c r="D244" s="178"/>
      <c r="E244" s="361"/>
      <c r="F244" s="362"/>
    </row>
    <row r="245" spans="1:6" ht="12">
      <c r="A245" s="1236"/>
      <c r="B245" s="293" t="s">
        <v>1689</v>
      </c>
      <c r="C245" s="178"/>
      <c r="D245" s="178"/>
      <c r="E245" s="361"/>
      <c r="F245" s="362"/>
    </row>
    <row r="246" spans="1:6" ht="12">
      <c r="A246" s="1236"/>
      <c r="B246" s="293" t="s">
        <v>1690</v>
      </c>
      <c r="C246" s="1238" t="s">
        <v>263</v>
      </c>
      <c r="D246" s="178">
        <v>1420</v>
      </c>
      <c r="E246" s="361"/>
      <c r="F246" s="362">
        <f>D246*E246</f>
        <v>0</v>
      </c>
    </row>
    <row r="247" spans="1:6" ht="12">
      <c r="A247" s="1236"/>
      <c r="B247" s="293"/>
      <c r="C247" s="178"/>
      <c r="D247" s="178"/>
      <c r="E247" s="361"/>
      <c r="F247" s="362"/>
    </row>
    <row r="248" spans="1:6" ht="12">
      <c r="A248" s="1236" t="s">
        <v>1415</v>
      </c>
      <c r="B248" s="293" t="s">
        <v>1691</v>
      </c>
      <c r="C248" s="1237"/>
      <c r="D248" s="1237"/>
      <c r="E248" s="1184"/>
      <c r="F248" s="1185"/>
    </row>
    <row r="249" spans="1:6" ht="12">
      <c r="A249" s="1236"/>
      <c r="B249" s="293" t="s">
        <v>1692</v>
      </c>
      <c r="C249" s="1238" t="s">
        <v>270</v>
      </c>
      <c r="D249" s="178">
        <v>280</v>
      </c>
      <c r="E249" s="361"/>
      <c r="F249" s="362">
        <f>D249*E249</f>
        <v>0</v>
      </c>
    </row>
    <row r="250" spans="1:6" ht="12">
      <c r="A250" s="1236"/>
      <c r="B250" s="293"/>
      <c r="C250" s="178"/>
      <c r="D250" s="178"/>
      <c r="E250" s="361"/>
      <c r="F250" s="362"/>
    </row>
    <row r="251" spans="1:6" ht="12">
      <c r="A251" s="1236" t="s">
        <v>1416</v>
      </c>
      <c r="B251" s="293" t="s">
        <v>1693</v>
      </c>
      <c r="C251" s="1237"/>
      <c r="D251" s="1237"/>
      <c r="E251" s="1184"/>
      <c r="F251" s="1185"/>
    </row>
    <row r="252" spans="1:6" ht="12">
      <c r="A252" s="1236"/>
      <c r="B252" s="293" t="s">
        <v>1702</v>
      </c>
      <c r="C252" s="1238" t="s">
        <v>193</v>
      </c>
      <c r="D252" s="178">
        <v>5</v>
      </c>
      <c r="E252" s="361"/>
      <c r="F252" s="362">
        <f>D252*E252</f>
        <v>0</v>
      </c>
    </row>
    <row r="253" spans="1:6" ht="12">
      <c r="A253" s="1236"/>
      <c r="B253" s="293"/>
      <c r="C253" s="178"/>
      <c r="D253" s="178"/>
      <c r="E253" s="361"/>
      <c r="F253" s="362"/>
    </row>
    <row r="254" spans="1:6" ht="19.5">
      <c r="A254" s="1236" t="s">
        <v>10</v>
      </c>
      <c r="B254" s="293" t="s">
        <v>1704</v>
      </c>
      <c r="C254" s="1237"/>
      <c r="D254" s="1237"/>
      <c r="E254" s="1184"/>
      <c r="F254" s="1185"/>
    </row>
    <row r="255" spans="1:6" ht="12">
      <c r="A255" s="1236"/>
      <c r="B255" s="293" t="s">
        <v>1694</v>
      </c>
      <c r="C255" s="1238" t="s">
        <v>1876</v>
      </c>
      <c r="D255" s="178">
        <v>100</v>
      </c>
      <c r="E255" s="361"/>
      <c r="F255" s="362">
        <f>D255*E255</f>
        <v>0</v>
      </c>
    </row>
    <row r="256" spans="1:6" ht="12">
      <c r="A256" s="1236"/>
      <c r="B256" s="293"/>
      <c r="C256" s="178"/>
      <c r="D256" s="178"/>
      <c r="E256" s="361"/>
      <c r="F256" s="362"/>
    </row>
    <row r="257" spans="1:6" ht="12">
      <c r="A257" s="1236" t="s">
        <v>11</v>
      </c>
      <c r="B257" s="293" t="s">
        <v>284</v>
      </c>
      <c r="C257" s="178"/>
      <c r="D257" s="178"/>
      <c r="E257" s="361"/>
      <c r="F257" s="362"/>
    </row>
    <row r="258" spans="1:6" ht="12">
      <c r="A258" s="1236"/>
      <c r="B258" s="293" t="s">
        <v>2899</v>
      </c>
      <c r="C258" s="240">
        <v>0.02</v>
      </c>
      <c r="D258" s="178"/>
      <c r="E258" s="420">
        <f>SUM(F224:F255)</f>
        <v>0</v>
      </c>
      <c r="F258" s="362">
        <f>C258*E258</f>
        <v>0</v>
      </c>
    </row>
    <row r="259" spans="1:6" ht="12">
      <c r="A259" s="1240"/>
      <c r="B259" s="1241"/>
      <c r="C259" s="217"/>
      <c r="D259" s="217"/>
      <c r="E259" s="422"/>
      <c r="F259" s="423"/>
    </row>
    <row r="260" spans="1:6" ht="12">
      <c r="A260" s="1236"/>
      <c r="B260" s="293"/>
      <c r="C260" s="178"/>
      <c r="D260" s="178"/>
      <c r="E260" s="361"/>
      <c r="F260" s="362"/>
    </row>
    <row r="261" spans="1:7" s="1193" customFormat="1" ht="11.25">
      <c r="A261" s="327" t="s">
        <v>1127</v>
      </c>
      <c r="B261" s="1245" t="s">
        <v>1708</v>
      </c>
      <c r="C261" s="1246"/>
      <c r="D261" s="1246"/>
      <c r="E261" s="1191"/>
      <c r="F261" s="1169">
        <f>SUM(F224:F258)</f>
        <v>0</v>
      </c>
      <c r="G261" s="1192"/>
    </row>
    <row r="262" spans="1:6" ht="12">
      <c r="A262" s="1236"/>
      <c r="B262" s="293"/>
      <c r="C262" s="178"/>
      <c r="D262" s="178"/>
      <c r="E262" s="361"/>
      <c r="F262" s="362"/>
    </row>
    <row r="263" spans="1:6" ht="12">
      <c r="A263" s="1236"/>
      <c r="B263" s="293"/>
      <c r="C263" s="178"/>
      <c r="D263" s="178"/>
      <c r="E263" s="361"/>
      <c r="F263" s="362"/>
    </row>
    <row r="264" spans="1:4" ht="12">
      <c r="A264" s="1227"/>
      <c r="B264" s="1228"/>
      <c r="C264" s="226"/>
      <c r="D264" s="1229"/>
    </row>
    <row r="265" spans="1:7" s="1177" customFormat="1" ht="15.75" customHeight="1">
      <c r="A265" s="1244" t="s">
        <v>1128</v>
      </c>
      <c r="B265" s="1254" t="s">
        <v>1754</v>
      </c>
      <c r="C265" s="1249"/>
      <c r="D265" s="1235"/>
      <c r="E265" s="1181"/>
      <c r="F265" s="1182"/>
      <c r="G265" s="1176"/>
    </row>
    <row r="266" spans="1:6" ht="12">
      <c r="A266" s="1236"/>
      <c r="B266" s="293"/>
      <c r="C266" s="178"/>
      <c r="D266" s="178"/>
      <c r="E266" s="361"/>
      <c r="F266" s="362"/>
    </row>
    <row r="267" spans="1:6" ht="12">
      <c r="A267" s="1236"/>
      <c r="B267" s="293" t="s">
        <v>1444</v>
      </c>
      <c r="C267" s="178"/>
      <c r="D267" s="178"/>
      <c r="E267" s="361"/>
      <c r="F267" s="362"/>
    </row>
    <row r="268" spans="1:6" ht="12">
      <c r="A268" s="1236"/>
      <c r="B268" s="293"/>
      <c r="C268" s="178"/>
      <c r="D268" s="178"/>
      <c r="E268" s="361"/>
      <c r="F268" s="362"/>
    </row>
    <row r="269" spans="1:6" ht="12">
      <c r="A269" s="1236" t="s">
        <v>1408</v>
      </c>
      <c r="B269" s="293" t="s">
        <v>973</v>
      </c>
      <c r="C269" s="1237"/>
      <c r="D269" s="1237"/>
      <c r="E269" s="1184"/>
      <c r="F269" s="1185"/>
    </row>
    <row r="270" spans="1:6" ht="12">
      <c r="A270" s="1236"/>
      <c r="B270" s="293" t="s">
        <v>1709</v>
      </c>
      <c r="C270" s="178" t="s">
        <v>900</v>
      </c>
      <c r="D270" s="178">
        <v>263.5</v>
      </c>
      <c r="E270" s="361"/>
      <c r="F270" s="362">
        <f>D270*E270</f>
        <v>0</v>
      </c>
    </row>
    <row r="271" spans="1:6" ht="12">
      <c r="A271" s="1236"/>
      <c r="B271" s="293"/>
      <c r="C271" s="178"/>
      <c r="D271" s="178"/>
      <c r="E271" s="361"/>
      <c r="F271" s="362"/>
    </row>
    <row r="272" spans="1:6" ht="12">
      <c r="A272" s="1236" t="s">
        <v>1409</v>
      </c>
      <c r="B272" s="293" t="s">
        <v>1711</v>
      </c>
      <c r="C272" s="178"/>
      <c r="D272" s="178"/>
      <c r="E272" s="361"/>
      <c r="F272" s="362"/>
    </row>
    <row r="273" spans="1:6" ht="12">
      <c r="A273" s="1236"/>
      <c r="B273" s="293" t="s">
        <v>972</v>
      </c>
      <c r="C273" s="1237"/>
      <c r="D273" s="1237"/>
      <c r="E273" s="1184"/>
      <c r="F273" s="362"/>
    </row>
    <row r="274" spans="1:6" ht="12">
      <c r="A274" s="1236"/>
      <c r="B274" s="293" t="s">
        <v>1712</v>
      </c>
      <c r="C274" s="178"/>
      <c r="D274" s="178"/>
      <c r="E274" s="361"/>
      <c r="F274" s="362"/>
    </row>
    <row r="275" spans="1:6" ht="12">
      <c r="A275" s="1236"/>
      <c r="B275" s="293" t="s">
        <v>1713</v>
      </c>
      <c r="C275" s="1237"/>
      <c r="D275" s="1237"/>
      <c r="E275" s="1184"/>
      <c r="F275" s="1185"/>
    </row>
    <row r="276" spans="1:6" ht="12">
      <c r="A276" s="1236"/>
      <c r="B276" s="293" t="s">
        <v>1714</v>
      </c>
      <c r="C276" s="178" t="s">
        <v>1715</v>
      </c>
      <c r="D276" s="178"/>
      <c r="E276" s="361"/>
      <c r="F276" s="362"/>
    </row>
    <row r="277" spans="1:6" ht="12">
      <c r="A277" s="1236"/>
      <c r="B277" s="293" t="s">
        <v>971</v>
      </c>
      <c r="C277" s="178" t="s">
        <v>1716</v>
      </c>
      <c r="D277" s="178"/>
      <c r="E277" s="361"/>
      <c r="F277" s="362"/>
    </row>
    <row r="278" spans="1:6" ht="12">
      <c r="A278" s="1236"/>
      <c r="B278" s="293" t="s">
        <v>1717</v>
      </c>
      <c r="C278" s="178" t="s">
        <v>1718</v>
      </c>
      <c r="D278" s="178"/>
      <c r="E278" s="361"/>
      <c r="F278" s="362"/>
    </row>
    <row r="279" spans="1:6" ht="12">
      <c r="A279" s="1236"/>
      <c r="B279" s="293" t="s">
        <v>1719</v>
      </c>
      <c r="C279" s="1237"/>
      <c r="D279" s="1237"/>
      <c r="E279" s="1184"/>
      <c r="F279" s="362"/>
    </row>
    <row r="280" spans="1:6" ht="12">
      <c r="A280" s="1236"/>
      <c r="B280" s="293" t="s">
        <v>1720</v>
      </c>
      <c r="C280" s="1255" t="s">
        <v>1363</v>
      </c>
      <c r="D280" s="1256">
        <v>485</v>
      </c>
      <c r="E280" s="1184"/>
      <c r="F280" s="1185">
        <f>D280*E280</f>
        <v>0</v>
      </c>
    </row>
    <row r="281" spans="1:6" ht="12">
      <c r="A281" s="1236"/>
      <c r="B281" s="293" t="s">
        <v>1721</v>
      </c>
      <c r="C281" s="1255" t="s">
        <v>1363</v>
      </c>
      <c r="D281" s="238">
        <v>122</v>
      </c>
      <c r="E281" s="361"/>
      <c r="F281" s="362">
        <f>D281*E281</f>
        <v>0</v>
      </c>
    </row>
    <row r="282" spans="1:6" ht="12">
      <c r="A282" s="1236"/>
      <c r="B282" s="293"/>
      <c r="C282" s="1237"/>
      <c r="D282" s="1237"/>
      <c r="E282" s="1184"/>
      <c r="F282" s="362"/>
    </row>
    <row r="283" spans="1:6" ht="12">
      <c r="A283" s="1236" t="s">
        <v>1410</v>
      </c>
      <c r="B283" s="293" t="s">
        <v>969</v>
      </c>
      <c r="C283" s="1237"/>
      <c r="D283" s="1237"/>
      <c r="E283" s="1184"/>
      <c r="F283" s="1185"/>
    </row>
    <row r="284" spans="1:6" ht="12">
      <c r="A284" s="1236"/>
      <c r="B284" s="293" t="s">
        <v>1722</v>
      </c>
      <c r="C284" s="1255" t="s">
        <v>1876</v>
      </c>
      <c r="D284" s="178">
        <v>211</v>
      </c>
      <c r="E284" s="361"/>
      <c r="F284" s="362">
        <f>D284*E284</f>
        <v>0</v>
      </c>
    </row>
    <row r="285" spans="1:6" ht="12">
      <c r="A285" s="1236"/>
      <c r="B285" s="293"/>
      <c r="C285" s="178"/>
      <c r="D285" s="178"/>
      <c r="E285" s="361"/>
      <c r="F285" s="362"/>
    </row>
    <row r="286" spans="1:6" ht="12">
      <c r="A286" s="1236" t="s">
        <v>1411</v>
      </c>
      <c r="B286" s="293" t="s">
        <v>1723</v>
      </c>
      <c r="C286" s="1237"/>
      <c r="D286" s="1237"/>
      <c r="E286" s="1184"/>
      <c r="F286" s="362"/>
    </row>
    <row r="287" spans="1:6" ht="12">
      <c r="A287" s="1236"/>
      <c r="B287" s="293" t="s">
        <v>1724</v>
      </c>
      <c r="C287" s="178"/>
      <c r="D287" s="178"/>
      <c r="E287" s="361"/>
      <c r="F287" s="362"/>
    </row>
    <row r="288" spans="1:6" ht="12">
      <c r="A288" s="1236"/>
      <c r="B288" s="293" t="s">
        <v>968</v>
      </c>
      <c r="C288" s="1237"/>
      <c r="D288" s="1237"/>
      <c r="E288" s="1184"/>
      <c r="F288" s="1185"/>
    </row>
    <row r="289" spans="1:6" ht="12">
      <c r="A289" s="1236"/>
      <c r="B289" s="293" t="s">
        <v>967</v>
      </c>
      <c r="C289" s="1255" t="s">
        <v>193</v>
      </c>
      <c r="D289" s="178">
        <v>32</v>
      </c>
      <c r="E289" s="361"/>
      <c r="F289" s="362">
        <f>D289*E289</f>
        <v>0</v>
      </c>
    </row>
    <row r="290" spans="1:6" ht="12">
      <c r="A290" s="1236"/>
      <c r="B290" s="293"/>
      <c r="C290" s="178"/>
      <c r="D290" s="178"/>
      <c r="E290" s="361"/>
      <c r="F290" s="362"/>
    </row>
    <row r="291" spans="1:6" ht="12">
      <c r="A291" s="1236" t="s">
        <v>1412</v>
      </c>
      <c r="B291" s="293" t="s">
        <v>1725</v>
      </c>
      <c r="C291" s="178"/>
      <c r="D291" s="178"/>
      <c r="E291" s="361"/>
      <c r="F291" s="362"/>
    </row>
    <row r="292" spans="1:6" ht="12">
      <c r="A292" s="1236"/>
      <c r="B292" s="293" t="s">
        <v>1726</v>
      </c>
      <c r="C292" s="1237"/>
      <c r="D292" s="1237"/>
      <c r="E292" s="1184"/>
      <c r="F292" s="362"/>
    </row>
    <row r="293" spans="1:6" ht="12">
      <c r="A293" s="1236"/>
      <c r="B293" s="293" t="s">
        <v>1727</v>
      </c>
      <c r="C293" s="178"/>
      <c r="D293" s="178"/>
      <c r="E293" s="361"/>
      <c r="F293" s="362"/>
    </row>
    <row r="294" spans="1:6" ht="12">
      <c r="A294" s="1236"/>
      <c r="B294" s="293" t="s">
        <v>970</v>
      </c>
      <c r="C294" s="1255" t="s">
        <v>1375</v>
      </c>
      <c r="D294" s="178">
        <v>17.5</v>
      </c>
      <c r="E294" s="361"/>
      <c r="F294" s="362">
        <f>D294*E294</f>
        <v>0</v>
      </c>
    </row>
    <row r="295" spans="1:6" ht="12">
      <c r="A295" s="1236"/>
      <c r="B295" s="293" t="s">
        <v>1728</v>
      </c>
      <c r="C295" s="1255" t="s">
        <v>1375</v>
      </c>
      <c r="D295" s="1237">
        <v>140.5</v>
      </c>
      <c r="E295" s="1184"/>
      <c r="F295" s="362">
        <f>D295*E295</f>
        <v>0</v>
      </c>
    </row>
    <row r="296" spans="1:6" ht="12">
      <c r="A296" s="1236"/>
      <c r="B296" s="293" t="s">
        <v>966</v>
      </c>
      <c r="C296" s="1255" t="s">
        <v>270</v>
      </c>
      <c r="D296" s="178">
        <v>95.5</v>
      </c>
      <c r="E296" s="361"/>
      <c r="F296" s="362">
        <f>D296*E296</f>
        <v>0</v>
      </c>
    </row>
    <row r="297" spans="1:6" ht="12">
      <c r="A297" s="1236"/>
      <c r="B297" s="293" t="s">
        <v>1729</v>
      </c>
      <c r="C297" s="1255" t="s">
        <v>270</v>
      </c>
      <c r="D297" s="1237">
        <v>10</v>
      </c>
      <c r="E297" s="1184"/>
      <c r="F297" s="362">
        <f>D297*E297</f>
        <v>0</v>
      </c>
    </row>
    <row r="298" spans="1:6" ht="12">
      <c r="A298" s="1236"/>
      <c r="B298" s="293"/>
      <c r="C298" s="178"/>
      <c r="D298" s="178"/>
      <c r="E298" s="361"/>
      <c r="F298" s="362"/>
    </row>
    <row r="299" spans="1:6" ht="12">
      <c r="A299" s="1236" t="s">
        <v>1413</v>
      </c>
      <c r="B299" s="293" t="s">
        <v>965</v>
      </c>
      <c r="C299" s="1237"/>
      <c r="D299" s="1237"/>
      <c r="E299" s="1184"/>
      <c r="F299" s="1185"/>
    </row>
    <row r="300" spans="1:6" ht="12">
      <c r="A300" s="1236"/>
      <c r="B300" s="293" t="s">
        <v>964</v>
      </c>
      <c r="C300" s="178"/>
      <c r="D300" s="178"/>
      <c r="E300" s="361"/>
      <c r="F300" s="362"/>
    </row>
    <row r="301" spans="1:6" ht="12">
      <c r="A301" s="1236"/>
      <c r="B301" s="293" t="s">
        <v>1730</v>
      </c>
      <c r="C301" s="178"/>
      <c r="D301" s="178"/>
      <c r="E301" s="361"/>
      <c r="F301" s="362"/>
    </row>
    <row r="302" spans="1:6" ht="12">
      <c r="A302" s="1236"/>
      <c r="B302" s="293" t="s">
        <v>1731</v>
      </c>
      <c r="C302" s="1255" t="s">
        <v>1375</v>
      </c>
      <c r="D302" s="1237">
        <v>70</v>
      </c>
      <c r="E302" s="1184"/>
      <c r="F302" s="362">
        <f>D302*E302</f>
        <v>0</v>
      </c>
    </row>
    <row r="303" spans="1:6" ht="12">
      <c r="A303" s="1236"/>
      <c r="B303" s="293"/>
      <c r="C303" s="1237"/>
      <c r="D303" s="1237"/>
      <c r="E303" s="1184"/>
      <c r="F303" s="1185"/>
    </row>
    <row r="304" spans="1:6" ht="12">
      <c r="A304" s="1236" t="s">
        <v>1414</v>
      </c>
      <c r="B304" s="293" t="s">
        <v>1732</v>
      </c>
      <c r="C304" s="178"/>
      <c r="D304" s="178"/>
      <c r="E304" s="361"/>
      <c r="F304" s="362"/>
    </row>
    <row r="305" spans="1:6" ht="12">
      <c r="A305" s="1236"/>
      <c r="B305" s="293" t="s">
        <v>963</v>
      </c>
      <c r="C305" s="178"/>
      <c r="D305" s="178"/>
      <c r="E305" s="361"/>
      <c r="F305" s="362"/>
    </row>
    <row r="306" spans="1:6" ht="12">
      <c r="A306" s="1236"/>
      <c r="B306" s="293" t="s">
        <v>1733</v>
      </c>
      <c r="C306" s="178"/>
      <c r="D306" s="178"/>
      <c r="E306" s="361"/>
      <c r="F306" s="362"/>
    </row>
    <row r="307" spans="1:6" ht="12">
      <c r="A307" s="1236"/>
      <c r="B307" s="293" t="s">
        <v>1734</v>
      </c>
      <c r="C307" s="1237"/>
      <c r="D307" s="1237"/>
      <c r="E307" s="1184"/>
      <c r="F307" s="362"/>
    </row>
    <row r="308" spans="1:6" ht="12">
      <c r="A308" s="1236"/>
      <c r="B308" s="293" t="s">
        <v>1735</v>
      </c>
      <c r="C308" s="1255" t="s">
        <v>622</v>
      </c>
      <c r="D308" s="212">
        <v>9</v>
      </c>
      <c r="E308" s="361"/>
      <c r="F308" s="362">
        <f>D308*E308</f>
        <v>0</v>
      </c>
    </row>
    <row r="309" spans="1:6" ht="12">
      <c r="A309" s="1236"/>
      <c r="B309" s="293"/>
      <c r="C309" s="178"/>
      <c r="D309" s="212"/>
      <c r="E309" s="361"/>
      <c r="F309" s="362"/>
    </row>
    <row r="310" spans="1:6" ht="12">
      <c r="A310" s="1236" t="s">
        <v>1415</v>
      </c>
      <c r="B310" s="293" t="s">
        <v>1732</v>
      </c>
      <c r="C310" s="178"/>
      <c r="D310" s="212"/>
      <c r="E310" s="361"/>
      <c r="F310" s="362"/>
    </row>
    <row r="311" spans="1:6" ht="12">
      <c r="A311" s="1236"/>
      <c r="B311" s="293" t="s">
        <v>962</v>
      </c>
      <c r="C311" s="178"/>
      <c r="D311" s="212"/>
      <c r="E311" s="361"/>
      <c r="F311" s="362"/>
    </row>
    <row r="312" spans="1:6" ht="12">
      <c r="A312" s="1236"/>
      <c r="B312" s="293" t="s">
        <v>1733</v>
      </c>
      <c r="C312" s="1237"/>
      <c r="D312" s="1239"/>
      <c r="E312" s="1184"/>
      <c r="F312" s="362"/>
    </row>
    <row r="313" spans="1:6" ht="12">
      <c r="A313" s="1236"/>
      <c r="B313" s="293" t="s">
        <v>1736</v>
      </c>
      <c r="C313" s="178"/>
      <c r="D313" s="212"/>
      <c r="E313" s="361"/>
      <c r="F313" s="362"/>
    </row>
    <row r="314" spans="1:6" ht="12">
      <c r="A314" s="1236"/>
      <c r="B314" s="293" t="s">
        <v>1737</v>
      </c>
      <c r="C314" s="1255" t="s">
        <v>622</v>
      </c>
      <c r="D314" s="1239">
        <v>2</v>
      </c>
      <c r="E314" s="1184"/>
      <c r="F314" s="1185">
        <f>D314*E314</f>
        <v>0</v>
      </c>
    </row>
    <row r="315" spans="1:6" ht="12">
      <c r="A315" s="1236"/>
      <c r="B315" s="293"/>
      <c r="C315" s="178"/>
      <c r="D315" s="212"/>
      <c r="E315" s="361"/>
      <c r="F315" s="362"/>
    </row>
    <row r="316" spans="1:6" ht="12">
      <c r="A316" s="1236" t="s">
        <v>1416</v>
      </c>
      <c r="B316" s="293" t="s">
        <v>1738</v>
      </c>
      <c r="C316" s="178"/>
      <c r="D316" s="212"/>
      <c r="E316" s="361"/>
      <c r="F316" s="362"/>
    </row>
    <row r="317" spans="1:6" ht="12">
      <c r="A317" s="1236"/>
      <c r="B317" s="293" t="s">
        <v>961</v>
      </c>
      <c r="C317" s="1255" t="s">
        <v>622</v>
      </c>
      <c r="D317" s="1239">
        <v>13</v>
      </c>
      <c r="E317" s="1184"/>
      <c r="F317" s="362">
        <f>D317*E317</f>
        <v>0</v>
      </c>
    </row>
    <row r="318" spans="1:6" ht="12">
      <c r="A318" s="1236"/>
      <c r="B318" s="293"/>
      <c r="C318" s="1237"/>
      <c r="D318" s="1237"/>
      <c r="E318" s="1184"/>
      <c r="F318" s="1185"/>
    </row>
    <row r="319" spans="1:6" ht="12">
      <c r="A319" s="1236" t="s">
        <v>10</v>
      </c>
      <c r="B319" s="293" t="s">
        <v>1739</v>
      </c>
      <c r="C319" s="178"/>
      <c r="D319" s="178"/>
      <c r="E319" s="361"/>
      <c r="F319" s="362"/>
    </row>
    <row r="320" spans="1:6" ht="12">
      <c r="A320" s="1236"/>
      <c r="B320" s="293" t="s">
        <v>959</v>
      </c>
      <c r="C320" s="178"/>
      <c r="D320" s="178"/>
      <c r="E320" s="361"/>
      <c r="F320" s="362"/>
    </row>
    <row r="321" spans="1:6" ht="12">
      <c r="A321" s="1236"/>
      <c r="B321" s="293" t="s">
        <v>1733</v>
      </c>
      <c r="C321" s="178"/>
      <c r="D321" s="178"/>
      <c r="E321" s="361"/>
      <c r="F321" s="362"/>
    </row>
    <row r="322" spans="1:6" ht="12">
      <c r="A322" s="1236"/>
      <c r="B322" s="293" t="s">
        <v>960</v>
      </c>
      <c r="C322" s="1255" t="s">
        <v>622</v>
      </c>
      <c r="D322" s="1239">
        <v>3</v>
      </c>
      <c r="E322" s="1184"/>
      <c r="F322" s="362">
        <f>D322*E322</f>
        <v>0</v>
      </c>
    </row>
    <row r="323" spans="1:6" ht="12">
      <c r="A323" s="1236"/>
      <c r="B323" s="293"/>
      <c r="C323" s="1237"/>
      <c r="D323" s="1239"/>
      <c r="E323" s="1184"/>
      <c r="F323" s="1185"/>
    </row>
    <row r="324" spans="1:6" ht="12">
      <c r="A324" s="1236" t="s">
        <v>11</v>
      </c>
      <c r="B324" s="293" t="s">
        <v>958</v>
      </c>
      <c r="C324" s="178"/>
      <c r="D324" s="212"/>
      <c r="E324" s="361"/>
      <c r="F324" s="362"/>
    </row>
    <row r="325" spans="1:6" ht="12">
      <c r="A325" s="1236"/>
      <c r="B325" s="295" t="s">
        <v>957</v>
      </c>
      <c r="C325" s="178"/>
      <c r="D325" s="212"/>
      <c r="E325" s="361"/>
      <c r="F325" s="362"/>
    </row>
    <row r="326" spans="1:6" ht="12">
      <c r="A326" s="1236"/>
      <c r="B326" s="293" t="s">
        <v>956</v>
      </c>
      <c r="C326" s="178"/>
      <c r="D326" s="212"/>
      <c r="E326" s="361"/>
      <c r="F326" s="362"/>
    </row>
    <row r="327" spans="1:6" ht="12">
      <c r="A327" s="1236"/>
      <c r="B327" s="293" t="s">
        <v>955</v>
      </c>
      <c r="C327" s="1255" t="s">
        <v>622</v>
      </c>
      <c r="D327" s="1239">
        <v>2</v>
      </c>
      <c r="E327" s="1184"/>
      <c r="F327" s="362">
        <f>D327*E327</f>
        <v>0</v>
      </c>
    </row>
    <row r="328" spans="1:6" ht="12">
      <c r="A328" s="1236"/>
      <c r="B328" s="293"/>
      <c r="C328" s="237"/>
      <c r="D328" s="1257"/>
      <c r="E328" s="416"/>
      <c r="F328" s="417"/>
    </row>
    <row r="329" spans="1:6" ht="12">
      <c r="A329" s="1236" t="s">
        <v>12</v>
      </c>
      <c r="B329" s="293" t="s">
        <v>954</v>
      </c>
      <c r="C329" s="1237"/>
      <c r="D329" s="1239"/>
      <c r="E329" s="1184"/>
      <c r="F329" s="1185"/>
    </row>
    <row r="330" spans="1:6" ht="12">
      <c r="A330" s="1236"/>
      <c r="B330" s="293" t="s">
        <v>953</v>
      </c>
      <c r="C330" s="178"/>
      <c r="D330" s="212"/>
      <c r="E330" s="361"/>
      <c r="F330" s="362"/>
    </row>
    <row r="331" spans="1:6" ht="12">
      <c r="A331" s="1236"/>
      <c r="B331" s="293" t="s">
        <v>1740</v>
      </c>
      <c r="C331" s="178"/>
      <c r="D331" s="212"/>
      <c r="E331" s="361"/>
      <c r="F331" s="362"/>
    </row>
    <row r="332" spans="1:6" ht="12">
      <c r="A332" s="1236"/>
      <c r="B332" s="295" t="s">
        <v>952</v>
      </c>
      <c r="C332" s="1255" t="s">
        <v>622</v>
      </c>
      <c r="D332" s="1239">
        <v>7</v>
      </c>
      <c r="E332" s="1184"/>
      <c r="F332" s="362">
        <f>D332*E332</f>
        <v>0</v>
      </c>
    </row>
    <row r="333" spans="1:6" ht="12">
      <c r="A333" s="1236"/>
      <c r="B333" s="293"/>
      <c r="C333" s="1237"/>
      <c r="D333" s="1239"/>
      <c r="E333" s="1184"/>
      <c r="F333" s="1185"/>
    </row>
    <row r="334" spans="1:6" ht="12">
      <c r="A334" s="1236" t="s">
        <v>13</v>
      </c>
      <c r="B334" s="293" t="s">
        <v>1741</v>
      </c>
      <c r="C334" s="178"/>
      <c r="D334" s="212"/>
      <c r="E334" s="361"/>
      <c r="F334" s="362"/>
    </row>
    <row r="335" spans="1:6" ht="12">
      <c r="A335" s="1236"/>
      <c r="B335" s="293" t="s">
        <v>1742</v>
      </c>
      <c r="C335" s="1255" t="s">
        <v>622</v>
      </c>
      <c r="D335" s="212">
        <v>2</v>
      </c>
      <c r="E335" s="361"/>
      <c r="F335" s="362">
        <f>D335*E335</f>
        <v>0</v>
      </c>
    </row>
    <row r="336" spans="1:6" ht="12">
      <c r="A336" s="1236"/>
      <c r="B336" s="293"/>
      <c r="C336" s="178"/>
      <c r="D336" s="212"/>
      <c r="E336" s="361"/>
      <c r="F336" s="362"/>
    </row>
    <row r="337" spans="1:6" ht="12">
      <c r="A337" s="1236" t="s">
        <v>216</v>
      </c>
      <c r="B337" s="293" t="s">
        <v>1743</v>
      </c>
      <c r="C337" s="1237"/>
      <c r="D337" s="1239"/>
      <c r="E337" s="1184"/>
      <c r="F337" s="362"/>
    </row>
    <row r="338" spans="1:6" ht="12">
      <c r="A338" s="1236"/>
      <c r="B338" s="293" t="s">
        <v>1744</v>
      </c>
      <c r="C338" s="178"/>
      <c r="D338" s="212"/>
      <c r="E338" s="361"/>
      <c r="F338" s="362"/>
    </row>
    <row r="339" spans="1:6" ht="12">
      <c r="A339" s="1236"/>
      <c r="B339" s="293" t="s">
        <v>951</v>
      </c>
      <c r="C339" s="1237"/>
      <c r="D339" s="1239"/>
      <c r="E339" s="1184"/>
      <c r="F339" s="1185"/>
    </row>
    <row r="340" spans="1:6" ht="12">
      <c r="A340" s="1236"/>
      <c r="B340" s="293" t="s">
        <v>1745</v>
      </c>
      <c r="C340" s="1255" t="s">
        <v>622</v>
      </c>
      <c r="D340" s="212">
        <v>2</v>
      </c>
      <c r="E340" s="361"/>
      <c r="F340" s="362">
        <f>D340*E340</f>
        <v>0</v>
      </c>
    </row>
    <row r="341" spans="1:6" ht="12">
      <c r="A341" s="1236"/>
      <c r="B341" s="293"/>
      <c r="C341" s="178"/>
      <c r="D341" s="178"/>
      <c r="E341" s="361"/>
      <c r="F341" s="362"/>
    </row>
    <row r="342" spans="1:6" ht="19.5">
      <c r="A342" s="1236" t="s">
        <v>217</v>
      </c>
      <c r="B342" s="295" t="s">
        <v>950</v>
      </c>
      <c r="C342" s="1237"/>
      <c r="D342" s="1237"/>
      <c r="E342" s="1184"/>
      <c r="F342" s="362"/>
    </row>
    <row r="343" spans="1:6" ht="12">
      <c r="A343" s="1236"/>
      <c r="B343" s="293" t="s">
        <v>1746</v>
      </c>
      <c r="C343" s="1255" t="s">
        <v>193</v>
      </c>
      <c r="D343" s="1237">
        <v>12</v>
      </c>
      <c r="E343" s="1184"/>
      <c r="F343" s="1185">
        <f>D343*E343</f>
        <v>0</v>
      </c>
    </row>
    <row r="344" spans="1:6" ht="12">
      <c r="A344" s="1236"/>
      <c r="B344" s="293"/>
      <c r="C344" s="178"/>
      <c r="D344" s="178"/>
      <c r="E344" s="361"/>
      <c r="F344" s="362"/>
    </row>
    <row r="345" spans="1:6" ht="12">
      <c r="A345" s="1236" t="s">
        <v>218</v>
      </c>
      <c r="B345" s="293" t="s">
        <v>1747</v>
      </c>
      <c r="C345" s="178"/>
      <c r="D345" s="178"/>
      <c r="E345" s="361"/>
      <c r="F345" s="362"/>
    </row>
    <row r="346" spans="1:6" ht="12">
      <c r="A346" s="1236"/>
      <c r="B346" s="293" t="s">
        <v>948</v>
      </c>
      <c r="C346" s="178"/>
      <c r="D346" s="178"/>
      <c r="E346" s="361"/>
      <c r="F346" s="362"/>
    </row>
    <row r="347" spans="1:6" ht="12">
      <c r="A347" s="1236"/>
      <c r="B347" s="293" t="s">
        <v>1748</v>
      </c>
      <c r="C347" s="1237"/>
      <c r="D347" s="1237"/>
      <c r="E347" s="1184"/>
      <c r="F347" s="362"/>
    </row>
    <row r="348" spans="1:6" ht="12">
      <c r="A348" s="1236"/>
      <c r="B348" s="293" t="s">
        <v>949</v>
      </c>
      <c r="C348" s="178"/>
      <c r="D348" s="178"/>
      <c r="E348" s="361"/>
      <c r="F348" s="362"/>
    </row>
    <row r="349" spans="1:6" ht="12">
      <c r="A349" s="1236"/>
      <c r="B349" s="293" t="s">
        <v>947</v>
      </c>
      <c r="C349" s="1255" t="s">
        <v>193</v>
      </c>
      <c r="D349" s="178">
        <v>150</v>
      </c>
      <c r="E349" s="361"/>
      <c r="F349" s="362">
        <f>D349*E349</f>
        <v>0</v>
      </c>
    </row>
    <row r="350" spans="1:6" ht="12">
      <c r="A350" s="1236"/>
      <c r="B350" s="293"/>
      <c r="C350" s="178"/>
      <c r="D350" s="178"/>
      <c r="E350" s="361"/>
      <c r="F350" s="362"/>
    </row>
    <row r="351" spans="1:6" ht="12">
      <c r="A351" s="1236" t="s">
        <v>221</v>
      </c>
      <c r="B351" s="293" t="s">
        <v>1749</v>
      </c>
      <c r="C351" s="178"/>
      <c r="D351" s="178"/>
      <c r="E351" s="361"/>
      <c r="F351" s="362"/>
    </row>
    <row r="352" spans="1:6" ht="12">
      <c r="A352" s="1236"/>
      <c r="B352" s="293" t="s">
        <v>1750</v>
      </c>
      <c r="C352" s="1255" t="s">
        <v>193</v>
      </c>
      <c r="D352" s="178">
        <v>8</v>
      </c>
      <c r="E352" s="361"/>
      <c r="F352" s="362">
        <f>D352*E352</f>
        <v>0</v>
      </c>
    </row>
    <row r="353" spans="1:6" ht="12">
      <c r="A353" s="1236"/>
      <c r="B353" s="293"/>
      <c r="C353" s="178"/>
      <c r="D353" s="178"/>
      <c r="E353" s="361"/>
      <c r="F353" s="362"/>
    </row>
    <row r="354" spans="1:6" ht="12">
      <c r="A354" s="1236" t="s">
        <v>219</v>
      </c>
      <c r="B354" s="293" t="s">
        <v>1751</v>
      </c>
      <c r="C354" s="178"/>
      <c r="D354" s="178"/>
      <c r="E354" s="361"/>
      <c r="F354" s="362"/>
    </row>
    <row r="355" spans="1:6" ht="12">
      <c r="A355" s="1236"/>
      <c r="B355" s="293" t="s">
        <v>947</v>
      </c>
      <c r="C355" s="1255" t="s">
        <v>193</v>
      </c>
      <c r="D355" s="178">
        <v>425</v>
      </c>
      <c r="E355" s="361"/>
      <c r="F355" s="362">
        <f>D355*E355</f>
        <v>0</v>
      </c>
    </row>
    <row r="356" spans="1:6" ht="12">
      <c r="A356" s="1236"/>
      <c r="B356" s="293"/>
      <c r="C356" s="178"/>
      <c r="D356" s="178"/>
      <c r="E356" s="361"/>
      <c r="F356" s="362"/>
    </row>
    <row r="357" spans="1:6" ht="12">
      <c r="A357" s="1236" t="s">
        <v>220</v>
      </c>
      <c r="B357" s="293" t="s">
        <v>1752</v>
      </c>
      <c r="C357" s="1237"/>
      <c r="D357" s="1237"/>
      <c r="E357" s="1184"/>
      <c r="F357" s="1185"/>
    </row>
    <row r="358" spans="1:6" ht="12">
      <c r="A358" s="1236"/>
      <c r="B358" s="293" t="s">
        <v>1753</v>
      </c>
      <c r="C358" s="1255" t="s">
        <v>193</v>
      </c>
      <c r="D358" s="178">
        <v>182</v>
      </c>
      <c r="E358" s="361"/>
      <c r="F358" s="362">
        <f>D358*E358</f>
        <v>0</v>
      </c>
    </row>
    <row r="359" spans="1:6" ht="12">
      <c r="A359" s="1236"/>
      <c r="B359" s="293"/>
      <c r="C359" s="178"/>
      <c r="D359" s="178"/>
      <c r="E359" s="361"/>
      <c r="F359" s="362"/>
    </row>
    <row r="360" spans="1:6" ht="12">
      <c r="A360" s="1236" t="s">
        <v>223</v>
      </c>
      <c r="B360" s="293" t="s">
        <v>946</v>
      </c>
      <c r="C360" s="1255" t="s">
        <v>622</v>
      </c>
      <c r="D360" s="1239">
        <v>15</v>
      </c>
      <c r="E360" s="1184"/>
      <c r="F360" s="362">
        <f>D360*E360</f>
        <v>0</v>
      </c>
    </row>
    <row r="361" spans="1:6" ht="12">
      <c r="A361" s="1236"/>
      <c r="B361" s="293"/>
      <c r="C361" s="1237"/>
      <c r="D361" s="1239"/>
      <c r="E361" s="1184"/>
      <c r="F361" s="1185"/>
    </row>
    <row r="362" spans="1:6" ht="12">
      <c r="A362" s="1236" t="s">
        <v>595</v>
      </c>
      <c r="B362" s="293" t="s">
        <v>945</v>
      </c>
      <c r="C362" s="1255" t="s">
        <v>2551</v>
      </c>
      <c r="D362" s="212">
        <v>1</v>
      </c>
      <c r="E362" s="361"/>
      <c r="F362" s="362">
        <f>D362*E362</f>
        <v>0</v>
      </c>
    </row>
    <row r="363" spans="1:6" ht="12">
      <c r="A363" s="1236"/>
      <c r="B363" s="177"/>
      <c r="C363" s="178"/>
      <c r="D363" s="178"/>
      <c r="E363" s="361"/>
      <c r="F363" s="362"/>
    </row>
    <row r="364" spans="1:6" ht="12">
      <c r="A364" s="1236" t="s">
        <v>596</v>
      </c>
      <c r="B364" s="293" t="s">
        <v>944</v>
      </c>
      <c r="C364" s="1237"/>
      <c r="D364" s="1237"/>
      <c r="E364" s="1184"/>
      <c r="F364" s="362"/>
    </row>
    <row r="365" spans="1:6" ht="12">
      <c r="A365" s="170"/>
      <c r="B365" s="293" t="s">
        <v>2900</v>
      </c>
      <c r="C365" s="240">
        <v>0.02</v>
      </c>
      <c r="D365" s="178"/>
      <c r="E365" s="420">
        <f>SUM(F270:F362)</f>
        <v>0</v>
      </c>
      <c r="F365" s="362">
        <f>C365*E365</f>
        <v>0</v>
      </c>
    </row>
    <row r="366" spans="1:6" ht="12">
      <c r="A366" s="1236"/>
      <c r="B366" s="293"/>
      <c r="C366" s="178"/>
      <c r="D366" s="178"/>
      <c r="E366" s="361"/>
      <c r="F366" s="362"/>
    </row>
    <row r="367" spans="1:6" ht="79.5">
      <c r="A367" s="1236" t="s">
        <v>597</v>
      </c>
      <c r="B367" s="293" t="s">
        <v>2931</v>
      </c>
      <c r="C367" s="1238" t="s">
        <v>2039</v>
      </c>
      <c r="D367" s="212">
        <v>1</v>
      </c>
      <c r="E367" s="361"/>
      <c r="F367" s="362">
        <f>D367*E367</f>
        <v>0</v>
      </c>
    </row>
    <row r="368" spans="1:6" ht="12">
      <c r="A368" s="1236"/>
      <c r="B368" s="293"/>
      <c r="C368" s="178"/>
      <c r="D368" s="178"/>
      <c r="E368" s="361"/>
      <c r="F368" s="362"/>
    </row>
    <row r="369" spans="1:6" ht="12">
      <c r="A369" s="1236"/>
      <c r="B369" s="293" t="s">
        <v>1437</v>
      </c>
      <c r="C369" s="178"/>
      <c r="D369" s="178"/>
      <c r="E369" s="361"/>
      <c r="F369" s="362"/>
    </row>
    <row r="370" spans="1:6" ht="12">
      <c r="A370" s="1236"/>
      <c r="B370" s="293"/>
      <c r="C370" s="178"/>
      <c r="D370" s="178"/>
      <c r="E370" s="361"/>
      <c r="F370" s="362"/>
    </row>
    <row r="371" spans="1:6" ht="12">
      <c r="A371" s="1236" t="s">
        <v>598</v>
      </c>
      <c r="B371" s="293" t="s">
        <v>973</v>
      </c>
      <c r="C371" s="1237"/>
      <c r="D371" s="1237"/>
      <c r="E371" s="1184"/>
      <c r="F371" s="1185"/>
    </row>
    <row r="372" spans="1:6" ht="12">
      <c r="A372" s="134"/>
      <c r="B372" s="293" t="s">
        <v>1709</v>
      </c>
      <c r="C372" s="178" t="s">
        <v>1710</v>
      </c>
      <c r="D372" s="178">
        <v>30</v>
      </c>
      <c r="E372" s="361"/>
      <c r="F372" s="362">
        <f>D372*E372</f>
        <v>0</v>
      </c>
    </row>
    <row r="373" spans="1:6" ht="12">
      <c r="A373" s="1236"/>
      <c r="B373" s="293"/>
      <c r="C373" s="178"/>
      <c r="D373" s="178"/>
      <c r="E373" s="361"/>
      <c r="F373" s="362"/>
    </row>
    <row r="374" spans="1:6" ht="12">
      <c r="A374" s="1236" t="s">
        <v>599</v>
      </c>
      <c r="B374" s="293" t="s">
        <v>1711</v>
      </c>
      <c r="C374" s="178"/>
      <c r="D374" s="178"/>
      <c r="E374" s="361"/>
      <c r="F374" s="362"/>
    </row>
    <row r="375" spans="1:6" ht="12">
      <c r="A375" s="134"/>
      <c r="B375" s="293" t="s">
        <v>972</v>
      </c>
      <c r="C375" s="1237"/>
      <c r="D375" s="1237"/>
      <c r="E375" s="1184"/>
      <c r="F375" s="362"/>
    </row>
    <row r="376" spans="1:6" ht="12">
      <c r="A376" s="1236"/>
      <c r="B376" s="293" t="s">
        <v>1712</v>
      </c>
      <c r="C376" s="178"/>
      <c r="D376" s="178"/>
      <c r="E376" s="361"/>
      <c r="F376" s="362"/>
    </row>
    <row r="377" spans="1:6" ht="12">
      <c r="A377" s="1236"/>
      <c r="B377" s="293" t="s">
        <v>1713</v>
      </c>
      <c r="C377" s="1237"/>
      <c r="D377" s="1237"/>
      <c r="E377" s="1184"/>
      <c r="F377" s="1185"/>
    </row>
    <row r="378" spans="1:6" ht="12">
      <c r="A378" s="1236"/>
      <c r="B378" s="293" t="s">
        <v>1714</v>
      </c>
      <c r="C378" s="178" t="s">
        <v>1438</v>
      </c>
      <c r="D378" s="178"/>
      <c r="E378" s="361"/>
      <c r="F378" s="362"/>
    </row>
    <row r="379" spans="1:6" ht="12">
      <c r="A379" s="1236"/>
      <c r="B379" s="293" t="s">
        <v>971</v>
      </c>
      <c r="C379" s="178" t="s">
        <v>1716</v>
      </c>
      <c r="D379" s="178"/>
      <c r="E379" s="361"/>
      <c r="F379" s="362"/>
    </row>
    <row r="380" spans="1:6" ht="12">
      <c r="A380" s="1236"/>
      <c r="B380" s="293" t="s">
        <v>1717</v>
      </c>
      <c r="C380" s="178" t="s">
        <v>1439</v>
      </c>
      <c r="D380" s="178"/>
      <c r="E380" s="361"/>
      <c r="F380" s="362"/>
    </row>
    <row r="381" spans="1:6" ht="12">
      <c r="A381" s="1236"/>
      <c r="B381" s="293" t="s">
        <v>1440</v>
      </c>
      <c r="C381" s="1237"/>
      <c r="D381" s="1237"/>
      <c r="E381" s="1184"/>
      <c r="F381" s="362"/>
    </row>
    <row r="382" spans="1:6" ht="12">
      <c r="A382" s="1236"/>
      <c r="B382" s="293" t="s">
        <v>1441</v>
      </c>
      <c r="C382" s="1238" t="s">
        <v>1363</v>
      </c>
      <c r="D382" s="1256">
        <v>43.2</v>
      </c>
      <c r="E382" s="1184"/>
      <c r="F382" s="1185">
        <f>D382*E382</f>
        <v>0</v>
      </c>
    </row>
    <row r="383" spans="1:6" ht="12">
      <c r="A383" s="1236"/>
      <c r="B383" s="293" t="s">
        <v>1442</v>
      </c>
      <c r="C383" s="1238" t="s">
        <v>1363</v>
      </c>
      <c r="D383" s="238">
        <v>10.8</v>
      </c>
      <c r="E383" s="361"/>
      <c r="F383" s="362">
        <f>D383*E383</f>
        <v>0</v>
      </c>
    </row>
    <row r="384" spans="1:6" ht="12">
      <c r="A384" s="1236"/>
      <c r="B384" s="293"/>
      <c r="C384" s="178"/>
      <c r="D384" s="178"/>
      <c r="E384" s="361"/>
      <c r="F384" s="362"/>
    </row>
    <row r="385" spans="1:6" ht="12">
      <c r="A385" s="1236" t="s">
        <v>600</v>
      </c>
      <c r="B385" s="293" t="s">
        <v>969</v>
      </c>
      <c r="C385" s="1237"/>
      <c r="D385" s="1237"/>
      <c r="E385" s="1184"/>
      <c r="F385" s="1185"/>
    </row>
    <row r="386" spans="1:6" ht="12">
      <c r="A386" s="134"/>
      <c r="B386" s="293" t="s">
        <v>1722</v>
      </c>
      <c r="C386" s="1238" t="s">
        <v>1876</v>
      </c>
      <c r="D386" s="178">
        <v>18</v>
      </c>
      <c r="E386" s="361"/>
      <c r="F386" s="362">
        <f>D386*E386</f>
        <v>0</v>
      </c>
    </row>
    <row r="387" spans="1:6" ht="12">
      <c r="A387" s="1236"/>
      <c r="B387" s="293"/>
      <c r="C387" s="178"/>
      <c r="D387" s="178"/>
      <c r="E387" s="361"/>
      <c r="F387" s="362"/>
    </row>
    <row r="388" spans="1:6" ht="12">
      <c r="A388" s="1236" t="s">
        <v>601</v>
      </c>
      <c r="B388" s="293" t="s">
        <v>1723</v>
      </c>
      <c r="C388" s="1237"/>
      <c r="D388" s="1237"/>
      <c r="E388" s="1184"/>
      <c r="F388" s="362"/>
    </row>
    <row r="389" spans="1:6" ht="12">
      <c r="A389" s="134"/>
      <c r="B389" s="293" t="s">
        <v>1724</v>
      </c>
      <c r="C389" s="178"/>
      <c r="D389" s="178"/>
      <c r="E389" s="361"/>
      <c r="F389" s="362"/>
    </row>
    <row r="390" spans="1:6" ht="12">
      <c r="A390" s="1236"/>
      <c r="B390" s="293" t="s">
        <v>968</v>
      </c>
      <c r="C390" s="1237"/>
      <c r="D390" s="1237"/>
      <c r="E390" s="1184"/>
      <c r="F390" s="1185"/>
    </row>
    <row r="391" spans="1:6" ht="12">
      <c r="A391" s="1236"/>
      <c r="B391" s="293" t="s">
        <v>967</v>
      </c>
      <c r="C391" s="1238" t="s">
        <v>193</v>
      </c>
      <c r="D391" s="178">
        <v>3</v>
      </c>
      <c r="E391" s="361"/>
      <c r="F391" s="362">
        <f>D391*E391</f>
        <v>0</v>
      </c>
    </row>
    <row r="392" spans="1:6" ht="12">
      <c r="A392" s="1236"/>
      <c r="B392" s="293"/>
      <c r="C392" s="178"/>
      <c r="D392" s="178"/>
      <c r="E392" s="361"/>
      <c r="F392" s="362"/>
    </row>
    <row r="393" spans="1:6" ht="12">
      <c r="A393" s="1236" t="s">
        <v>602</v>
      </c>
      <c r="B393" s="293" t="s">
        <v>1725</v>
      </c>
      <c r="C393" s="1237"/>
      <c r="D393" s="1237"/>
      <c r="E393" s="1184"/>
      <c r="F393" s="362"/>
    </row>
    <row r="394" spans="1:6" ht="12">
      <c r="A394" s="134"/>
      <c r="B394" s="293" t="s">
        <v>1726</v>
      </c>
      <c r="C394" s="178"/>
      <c r="D394" s="178"/>
      <c r="E394" s="361"/>
      <c r="F394" s="362"/>
    </row>
    <row r="395" spans="1:6" ht="12">
      <c r="A395" s="1236"/>
      <c r="B395" s="293" t="s">
        <v>1727</v>
      </c>
      <c r="C395" s="178"/>
      <c r="D395" s="178"/>
      <c r="E395" s="361"/>
      <c r="F395" s="362"/>
    </row>
    <row r="396" spans="1:6" ht="12">
      <c r="A396" s="1236"/>
      <c r="B396" s="293" t="s">
        <v>1445</v>
      </c>
      <c r="C396" s="1238" t="s">
        <v>1375</v>
      </c>
      <c r="D396" s="1237">
        <v>30</v>
      </c>
      <c r="E396" s="1184"/>
      <c r="F396" s="362">
        <f>D396*E396</f>
        <v>0</v>
      </c>
    </row>
    <row r="397" spans="1:6" ht="12">
      <c r="A397" s="1236"/>
      <c r="B397" s="293"/>
      <c r="C397" s="237"/>
      <c r="D397" s="209"/>
      <c r="E397" s="416"/>
      <c r="F397" s="417"/>
    </row>
    <row r="398" spans="1:6" ht="12">
      <c r="A398" s="1236" t="s">
        <v>604</v>
      </c>
      <c r="B398" s="293" t="s">
        <v>1732</v>
      </c>
      <c r="C398" s="1237"/>
      <c r="D398" s="1237"/>
      <c r="E398" s="1184"/>
      <c r="F398" s="1185"/>
    </row>
    <row r="399" spans="1:6" ht="12">
      <c r="A399" s="134"/>
      <c r="B399" s="293" t="s">
        <v>963</v>
      </c>
      <c r="C399" s="178"/>
      <c r="D399" s="178"/>
      <c r="E399" s="361"/>
      <c r="F399" s="362"/>
    </row>
    <row r="400" spans="1:6" ht="12">
      <c r="A400" s="1236"/>
      <c r="B400" s="293" t="s">
        <v>1733</v>
      </c>
      <c r="C400" s="178"/>
      <c r="D400" s="178"/>
      <c r="E400" s="361"/>
      <c r="F400" s="362"/>
    </row>
    <row r="401" spans="1:6" ht="12">
      <c r="A401" s="1236"/>
      <c r="B401" s="293" t="s">
        <v>1734</v>
      </c>
      <c r="C401" s="178"/>
      <c r="D401" s="178"/>
      <c r="E401" s="361"/>
      <c r="F401" s="362"/>
    </row>
    <row r="402" spans="1:6" ht="12">
      <c r="A402" s="1236"/>
      <c r="B402" s="293" t="s">
        <v>1443</v>
      </c>
      <c r="C402" s="1238" t="s">
        <v>622</v>
      </c>
      <c r="D402" s="212">
        <v>1</v>
      </c>
      <c r="E402" s="361"/>
      <c r="F402" s="362">
        <f>D402*E402</f>
        <v>0</v>
      </c>
    </row>
    <row r="403" spans="1:6" ht="12">
      <c r="A403" s="1236"/>
      <c r="B403" s="293"/>
      <c r="C403" s="178"/>
      <c r="D403" s="178"/>
      <c r="E403" s="361"/>
      <c r="F403" s="362"/>
    </row>
    <row r="404" spans="1:6" ht="12">
      <c r="A404" s="1236" t="s">
        <v>605</v>
      </c>
      <c r="B404" s="293" t="s">
        <v>1747</v>
      </c>
      <c r="C404" s="178"/>
      <c r="D404" s="178"/>
      <c r="E404" s="361"/>
      <c r="F404" s="362"/>
    </row>
    <row r="405" spans="1:6" ht="12">
      <c r="A405" s="134"/>
      <c r="B405" s="293" t="s">
        <v>948</v>
      </c>
      <c r="C405" s="1237"/>
      <c r="D405" s="1237"/>
      <c r="E405" s="1184"/>
      <c r="F405" s="362"/>
    </row>
    <row r="406" spans="1:6" ht="12">
      <c r="A406" s="1236"/>
      <c r="B406" s="293" t="s">
        <v>1748</v>
      </c>
      <c r="C406" s="178"/>
      <c r="D406" s="178"/>
      <c r="E406" s="361"/>
      <c r="F406" s="362"/>
    </row>
    <row r="407" spans="1:6" ht="12">
      <c r="A407" s="1236"/>
      <c r="B407" s="293" t="s">
        <v>949</v>
      </c>
      <c r="C407" s="1237"/>
      <c r="D407" s="1237"/>
      <c r="E407" s="1184"/>
      <c r="F407" s="1185"/>
    </row>
    <row r="408" spans="1:6" ht="12">
      <c r="A408" s="1236"/>
      <c r="B408" s="293" t="s">
        <v>947</v>
      </c>
      <c r="C408" s="1238" t="s">
        <v>193</v>
      </c>
      <c r="D408" s="178">
        <v>6.5</v>
      </c>
      <c r="E408" s="361"/>
      <c r="F408" s="362">
        <f>D408*E408</f>
        <v>0</v>
      </c>
    </row>
    <row r="409" spans="1:6" ht="12">
      <c r="A409" s="1236"/>
      <c r="B409" s="293"/>
      <c r="C409" s="178"/>
      <c r="D409" s="178"/>
      <c r="E409" s="361"/>
      <c r="F409" s="362"/>
    </row>
    <row r="410" spans="1:6" ht="12">
      <c r="A410" s="1236" t="s">
        <v>1088</v>
      </c>
      <c r="B410" s="293" t="s">
        <v>1749</v>
      </c>
      <c r="C410" s="1237"/>
      <c r="D410" s="1237"/>
      <c r="E410" s="1184"/>
      <c r="F410" s="362"/>
    </row>
    <row r="411" spans="1:6" ht="12">
      <c r="A411" s="134"/>
      <c r="B411" s="293" t="s">
        <v>1750</v>
      </c>
      <c r="C411" s="1238" t="s">
        <v>193</v>
      </c>
      <c r="D411" s="178">
        <v>1.5</v>
      </c>
      <c r="E411" s="361"/>
      <c r="F411" s="362">
        <f>D411*E411</f>
        <v>0</v>
      </c>
    </row>
    <row r="412" spans="1:6" ht="12">
      <c r="A412" s="1236"/>
      <c r="B412" s="293"/>
      <c r="C412" s="178"/>
      <c r="D412" s="178"/>
      <c r="E412" s="361"/>
      <c r="F412" s="362"/>
    </row>
    <row r="413" spans="1:6" ht="12">
      <c r="A413" s="1236" t="s">
        <v>1089</v>
      </c>
      <c r="B413" s="293" t="s">
        <v>1751</v>
      </c>
      <c r="C413" s="178"/>
      <c r="D413" s="178"/>
      <c r="E413" s="361"/>
      <c r="F413" s="362"/>
    </row>
    <row r="414" spans="1:6" ht="12">
      <c r="A414" s="134"/>
      <c r="B414" s="293" t="s">
        <v>947</v>
      </c>
      <c r="C414" s="1238" t="s">
        <v>193</v>
      </c>
      <c r="D414" s="178">
        <f>54-D408-D411</f>
        <v>46</v>
      </c>
      <c r="E414" s="361"/>
      <c r="F414" s="362">
        <f>D414*E414</f>
        <v>0</v>
      </c>
    </row>
    <row r="415" spans="1:6" ht="12">
      <c r="A415" s="1236"/>
      <c r="B415" s="293"/>
      <c r="C415" s="178"/>
      <c r="D415" s="178"/>
      <c r="E415" s="361"/>
      <c r="F415" s="362"/>
    </row>
    <row r="416" spans="1:6" ht="12">
      <c r="A416" s="1236" t="s">
        <v>899</v>
      </c>
      <c r="B416" s="293" t="s">
        <v>1752</v>
      </c>
      <c r="C416" s="1237"/>
      <c r="D416" s="1237"/>
      <c r="E416" s="1184"/>
      <c r="F416" s="1185"/>
    </row>
    <row r="417" spans="1:6" ht="12">
      <c r="A417" s="134"/>
      <c r="B417" s="293" t="s">
        <v>1753</v>
      </c>
      <c r="C417" s="1238" t="s">
        <v>193</v>
      </c>
      <c r="D417" s="178">
        <v>8</v>
      </c>
      <c r="E417" s="361"/>
      <c r="F417" s="362">
        <f>D417*E417</f>
        <v>0</v>
      </c>
    </row>
    <row r="418" spans="1:6" ht="12">
      <c r="A418" s="1236"/>
      <c r="B418" s="293"/>
      <c r="C418" s="178"/>
      <c r="D418" s="178"/>
      <c r="E418" s="361"/>
      <c r="F418" s="362"/>
    </row>
    <row r="419" spans="1:6" ht="79.5">
      <c r="A419" s="1236" t="s">
        <v>562</v>
      </c>
      <c r="B419" s="293" t="s">
        <v>1446</v>
      </c>
      <c r="C419" s="1238" t="s">
        <v>2039</v>
      </c>
      <c r="D419" s="212">
        <v>1</v>
      </c>
      <c r="E419" s="361"/>
      <c r="F419" s="362">
        <f>D419*E419</f>
        <v>0</v>
      </c>
    </row>
    <row r="420" spans="1:6" ht="12">
      <c r="A420" s="1236"/>
      <c r="B420" s="293"/>
      <c r="C420" s="1238"/>
      <c r="D420" s="212"/>
      <c r="E420" s="361"/>
      <c r="F420" s="362"/>
    </row>
    <row r="421" spans="1:7" ht="21">
      <c r="A421" s="1258"/>
      <c r="B421" s="283" t="s">
        <v>2932</v>
      </c>
      <c r="C421" s="1259"/>
      <c r="D421" s="1260"/>
      <c r="E421" s="474"/>
      <c r="F421" s="1197"/>
      <c r="G421" s="1198"/>
    </row>
    <row r="422" spans="1:7" ht="12">
      <c r="A422" s="1258"/>
      <c r="B422" s="1261"/>
      <c r="C422" s="1259"/>
      <c r="D422" s="1260"/>
      <c r="E422" s="474"/>
      <c r="F422" s="1197"/>
      <c r="G422" s="1198"/>
    </row>
    <row r="423" spans="1:7" ht="12">
      <c r="A423" s="1258"/>
      <c r="B423" s="293" t="s">
        <v>1606</v>
      </c>
      <c r="C423" s="1259"/>
      <c r="D423" s="1260"/>
      <c r="E423" s="474"/>
      <c r="F423" s="1197"/>
      <c r="G423" s="1198"/>
    </row>
    <row r="424" spans="1:7" ht="30">
      <c r="A424" s="1258"/>
      <c r="B424" s="293" t="s">
        <v>2933</v>
      </c>
      <c r="C424" s="1259"/>
      <c r="D424" s="1260"/>
      <c r="E424" s="474"/>
      <c r="F424" s="1197"/>
      <c r="G424" s="1198"/>
    </row>
    <row r="425" spans="1:7" ht="12">
      <c r="A425" s="1258"/>
      <c r="B425" s="1261"/>
      <c r="C425" s="1259"/>
      <c r="D425" s="1260"/>
      <c r="E425" s="474"/>
      <c r="F425" s="1197"/>
      <c r="G425" s="1198"/>
    </row>
    <row r="426" spans="1:7" ht="12">
      <c r="A426" s="1258"/>
      <c r="B426" s="1262" t="s">
        <v>2934</v>
      </c>
      <c r="C426" s="1259"/>
      <c r="D426" s="1260"/>
      <c r="E426" s="474"/>
      <c r="F426" s="1197"/>
      <c r="G426" s="1198"/>
    </row>
    <row r="427" spans="1:7" ht="79.5">
      <c r="A427" s="1258"/>
      <c r="B427" s="293" t="s">
        <v>2935</v>
      </c>
      <c r="C427" s="1259"/>
      <c r="D427" s="1260"/>
      <c r="E427" s="474"/>
      <c r="F427" s="1197"/>
      <c r="G427" s="1198"/>
    </row>
    <row r="428" spans="1:7" ht="12">
      <c r="A428" s="1258"/>
      <c r="B428" s="1261"/>
      <c r="C428" s="1259"/>
      <c r="D428" s="1260"/>
      <c r="E428" s="474"/>
      <c r="F428" s="1197"/>
      <c r="G428" s="1198"/>
    </row>
    <row r="429" spans="1:7" ht="12">
      <c r="A429" s="1258"/>
      <c r="B429" s="1262" t="s">
        <v>2936</v>
      </c>
      <c r="C429" s="1259"/>
      <c r="D429" s="1260"/>
      <c r="E429" s="474"/>
      <c r="F429" s="1197"/>
      <c r="G429" s="1198"/>
    </row>
    <row r="430" spans="1:7" ht="99.75">
      <c r="A430" s="1258"/>
      <c r="B430" s="293" t="s">
        <v>2937</v>
      </c>
      <c r="C430" s="1259"/>
      <c r="D430" s="1260"/>
      <c r="E430" s="474"/>
      <c r="F430" s="1197"/>
      <c r="G430" s="1198"/>
    </row>
    <row r="431" spans="1:7" ht="12">
      <c r="A431" s="1258"/>
      <c r="B431" s="1261"/>
      <c r="C431" s="1259"/>
      <c r="D431" s="1260"/>
      <c r="E431" s="474"/>
      <c r="F431" s="1197"/>
      <c r="G431" s="1198"/>
    </row>
    <row r="432" spans="1:7" ht="12">
      <c r="A432" s="1258"/>
      <c r="B432" s="1262" t="s">
        <v>2938</v>
      </c>
      <c r="C432" s="1259"/>
      <c r="D432" s="1260"/>
      <c r="E432" s="474"/>
      <c r="F432" s="1197"/>
      <c r="G432" s="1198"/>
    </row>
    <row r="433" spans="1:7" ht="12">
      <c r="A433" s="1258"/>
      <c r="B433" s="1261"/>
      <c r="C433" s="1259"/>
      <c r="D433" s="1260"/>
      <c r="E433" s="474"/>
      <c r="F433" s="1197"/>
      <c r="G433" s="1198"/>
    </row>
    <row r="434" spans="1:7" ht="12">
      <c r="A434" s="1236" t="s">
        <v>563</v>
      </c>
      <c r="B434" s="264" t="s">
        <v>2939</v>
      </c>
      <c r="C434" s="1259"/>
      <c r="D434" s="1260"/>
      <c r="E434" s="474"/>
      <c r="F434" s="1197"/>
      <c r="G434" s="1198"/>
    </row>
    <row r="435" spans="1:7" ht="12">
      <c r="A435" s="1258"/>
      <c r="B435" s="1261"/>
      <c r="C435" s="1259"/>
      <c r="D435" s="1260"/>
      <c r="E435" s="474"/>
      <c r="F435" s="1197"/>
      <c r="G435" s="1198"/>
    </row>
    <row r="436" spans="1:7" ht="19.5">
      <c r="A436" s="1236" t="s">
        <v>685</v>
      </c>
      <c r="B436" s="264" t="s">
        <v>2940</v>
      </c>
      <c r="C436" s="277" t="s">
        <v>2039</v>
      </c>
      <c r="D436" s="212">
        <v>3</v>
      </c>
      <c r="E436" s="361"/>
      <c r="F436" s="362">
        <f>D436*E436</f>
        <v>0</v>
      </c>
      <c r="G436" s="1198"/>
    </row>
    <row r="437" spans="1:7" ht="12">
      <c r="A437" s="1258"/>
      <c r="B437" s="1261"/>
      <c r="C437" s="1259"/>
      <c r="D437" s="1260"/>
      <c r="E437" s="474"/>
      <c r="F437" s="1197"/>
      <c r="G437" s="1198"/>
    </row>
    <row r="438" spans="1:7" ht="39.75">
      <c r="A438" s="1236" t="s">
        <v>685</v>
      </c>
      <c r="B438" s="264" t="s">
        <v>2941</v>
      </c>
      <c r="C438" s="277" t="s">
        <v>2039</v>
      </c>
      <c r="D438" s="247">
        <v>6</v>
      </c>
      <c r="E438" s="361"/>
      <c r="F438" s="362">
        <f>D438*E438</f>
        <v>0</v>
      </c>
      <c r="G438" s="1198"/>
    </row>
    <row r="439" spans="1:7" ht="12">
      <c r="A439" s="1258"/>
      <c r="B439" s="1261"/>
      <c r="C439" s="1259"/>
      <c r="D439" s="1260"/>
      <c r="E439" s="474"/>
      <c r="F439" s="1197"/>
      <c r="G439" s="1198"/>
    </row>
    <row r="440" spans="1:7" ht="39.75">
      <c r="A440" s="1236" t="s">
        <v>685</v>
      </c>
      <c r="B440" s="293" t="s">
        <v>2942</v>
      </c>
      <c r="C440" s="1238" t="s">
        <v>2039</v>
      </c>
      <c r="D440" s="247">
        <v>6</v>
      </c>
      <c r="E440" s="361"/>
      <c r="F440" s="362">
        <f>D440*E440</f>
        <v>0</v>
      </c>
      <c r="G440" s="1198"/>
    </row>
    <row r="441" spans="1:7" ht="12">
      <c r="A441" s="1258"/>
      <c r="B441" s="1261"/>
      <c r="C441" s="1259"/>
      <c r="D441" s="1260"/>
      <c r="E441" s="474"/>
      <c r="F441" s="1197"/>
      <c r="G441" s="1198"/>
    </row>
    <row r="442" spans="1:7" ht="39.75">
      <c r="A442" s="1236" t="s">
        <v>685</v>
      </c>
      <c r="B442" s="293" t="s">
        <v>2943</v>
      </c>
      <c r="C442" s="1238" t="s">
        <v>2944</v>
      </c>
      <c r="D442" s="178">
        <v>90</v>
      </c>
      <c r="E442" s="361"/>
      <c r="F442" s="362">
        <f>D442*E442</f>
        <v>0</v>
      </c>
      <c r="G442" s="1198"/>
    </row>
    <row r="443" spans="1:7" ht="12">
      <c r="A443" s="1258"/>
      <c r="B443" s="1261"/>
      <c r="C443" s="1259"/>
      <c r="D443" s="1260"/>
      <c r="E443" s="474"/>
      <c r="F443" s="1197"/>
      <c r="G443" s="1198"/>
    </row>
    <row r="444" spans="1:7" ht="39.75">
      <c r="A444" s="1236" t="s">
        <v>564</v>
      </c>
      <c r="B444" s="293" t="s">
        <v>2945</v>
      </c>
      <c r="C444" s="1259"/>
      <c r="D444" s="1260"/>
      <c r="E444" s="474"/>
      <c r="F444" s="1197"/>
      <c r="G444" s="1198"/>
    </row>
    <row r="445" spans="1:7" ht="12">
      <c r="A445" s="1258"/>
      <c r="B445" s="1261"/>
      <c r="C445" s="1259"/>
      <c r="D445" s="1260"/>
      <c r="E445" s="474"/>
      <c r="F445" s="1197"/>
      <c r="G445" s="1198"/>
    </row>
    <row r="446" spans="1:7" ht="12">
      <c r="A446" s="1236" t="s">
        <v>685</v>
      </c>
      <c r="B446" s="264" t="s">
        <v>2946</v>
      </c>
      <c r="C446" s="277" t="s">
        <v>2039</v>
      </c>
      <c r="D446" s="212">
        <v>1</v>
      </c>
      <c r="E446" s="361"/>
      <c r="F446" s="362">
        <f>D446*E446</f>
        <v>0</v>
      </c>
      <c r="G446" s="1198"/>
    </row>
    <row r="447" spans="1:7" ht="12">
      <c r="A447" s="1236" t="s">
        <v>685</v>
      </c>
      <c r="B447" s="264" t="s">
        <v>2947</v>
      </c>
      <c r="C447" s="277" t="s">
        <v>2039</v>
      </c>
      <c r="D447" s="212">
        <v>1</v>
      </c>
      <c r="E447" s="361"/>
      <c r="F447" s="362">
        <f>D447*E447</f>
        <v>0</v>
      </c>
      <c r="G447" s="1198"/>
    </row>
    <row r="448" spans="1:7" ht="12">
      <c r="A448" s="1258"/>
      <c r="B448" s="1261"/>
      <c r="C448" s="1259"/>
      <c r="D448" s="1260"/>
      <c r="E448" s="474"/>
      <c r="F448" s="1197"/>
      <c r="G448" s="1198"/>
    </row>
    <row r="449" spans="1:7" ht="39.75">
      <c r="A449" s="1236" t="s">
        <v>567</v>
      </c>
      <c r="B449" s="264" t="s">
        <v>2948</v>
      </c>
      <c r="C449" s="1259"/>
      <c r="D449" s="1260"/>
      <c r="E449" s="474"/>
      <c r="F449" s="1197"/>
      <c r="G449" s="1198"/>
    </row>
    <row r="450" spans="1:7" ht="12">
      <c r="A450" s="1258"/>
      <c r="B450" s="1261"/>
      <c r="C450" s="1259"/>
      <c r="D450" s="1260"/>
      <c r="E450" s="474"/>
      <c r="F450" s="1197"/>
      <c r="G450" s="1198"/>
    </row>
    <row r="451" spans="1:7" ht="12">
      <c r="A451" s="1236" t="s">
        <v>685</v>
      </c>
      <c r="B451" s="264" t="s">
        <v>2947</v>
      </c>
      <c r="C451" s="277" t="s">
        <v>2039</v>
      </c>
      <c r="D451" s="212">
        <v>3</v>
      </c>
      <c r="E451" s="361"/>
      <c r="F451" s="362">
        <f>D451*E451</f>
        <v>0</v>
      </c>
      <c r="G451" s="1198"/>
    </row>
    <row r="452" spans="1:7" ht="12">
      <c r="A452" s="1236" t="s">
        <v>685</v>
      </c>
      <c r="B452" s="264" t="s">
        <v>2949</v>
      </c>
      <c r="C452" s="277" t="s">
        <v>2039</v>
      </c>
      <c r="D452" s="212">
        <v>1</v>
      </c>
      <c r="E452" s="361"/>
      <c r="F452" s="362">
        <f>D452*E452</f>
        <v>0</v>
      </c>
      <c r="G452" s="1198"/>
    </row>
    <row r="453" spans="1:7" ht="12">
      <c r="A453" s="1258"/>
      <c r="B453" s="1261"/>
      <c r="C453" s="1259"/>
      <c r="D453" s="1260"/>
      <c r="E453" s="474"/>
      <c r="F453" s="1197"/>
      <c r="G453" s="1198"/>
    </row>
    <row r="454" spans="1:7" ht="60">
      <c r="A454" s="1236" t="s">
        <v>568</v>
      </c>
      <c r="B454" s="264" t="s">
        <v>2950</v>
      </c>
      <c r="C454" s="1259"/>
      <c r="D454" s="1260"/>
      <c r="E454" s="474"/>
      <c r="F454" s="1197"/>
      <c r="G454" s="1198"/>
    </row>
    <row r="455" spans="1:7" ht="12">
      <c r="A455" s="1258"/>
      <c r="B455" s="1261"/>
      <c r="C455" s="1259"/>
      <c r="D455" s="1260"/>
      <c r="E455" s="474"/>
      <c r="F455" s="1197"/>
      <c r="G455" s="1198"/>
    </row>
    <row r="456" spans="1:7" ht="19.5">
      <c r="A456" s="1236" t="s">
        <v>685</v>
      </c>
      <c r="B456" s="264" t="s">
        <v>2951</v>
      </c>
      <c r="C456" s="277" t="s">
        <v>2039</v>
      </c>
      <c r="D456" s="212">
        <v>2</v>
      </c>
      <c r="E456" s="361"/>
      <c r="F456" s="362">
        <f>D456*E456</f>
        <v>0</v>
      </c>
      <c r="G456" s="1198"/>
    </row>
    <row r="457" spans="1:7" ht="19.5">
      <c r="A457" s="1236" t="s">
        <v>685</v>
      </c>
      <c r="B457" s="264" t="s">
        <v>2952</v>
      </c>
      <c r="C457" s="277" t="s">
        <v>2039</v>
      </c>
      <c r="D457" s="212">
        <v>1</v>
      </c>
      <c r="E457" s="361"/>
      <c r="F457" s="362">
        <f>D457*E457</f>
        <v>0</v>
      </c>
      <c r="G457" s="1198"/>
    </row>
    <row r="458" spans="1:7" ht="12">
      <c r="A458" s="1258"/>
      <c r="B458" s="1261"/>
      <c r="C458" s="1259"/>
      <c r="D458" s="1260"/>
      <c r="E458" s="474"/>
      <c r="F458" s="1197"/>
      <c r="G458" s="1198"/>
    </row>
    <row r="459" spans="1:7" ht="30">
      <c r="A459" s="1258"/>
      <c r="B459" s="1262" t="s">
        <v>2984</v>
      </c>
      <c r="C459" s="1259"/>
      <c r="D459" s="1260"/>
      <c r="E459" s="474"/>
      <c r="F459" s="1197"/>
      <c r="G459" s="1198"/>
    </row>
    <row r="460" spans="1:7" ht="12">
      <c r="A460" s="1258"/>
      <c r="B460" s="1261"/>
      <c r="C460" s="1259"/>
      <c r="D460" s="1260"/>
      <c r="E460" s="474"/>
      <c r="F460" s="1197"/>
      <c r="G460" s="1198"/>
    </row>
    <row r="461" spans="1:7" ht="12">
      <c r="A461" s="1258"/>
      <c r="B461" s="1262" t="s">
        <v>2953</v>
      </c>
      <c r="C461" s="1259"/>
      <c r="D461" s="1260"/>
      <c r="E461" s="474"/>
      <c r="F461" s="1197"/>
      <c r="G461" s="1198"/>
    </row>
    <row r="462" spans="1:7" ht="12">
      <c r="A462" s="1258"/>
      <c r="B462" s="1261"/>
      <c r="C462" s="1259"/>
      <c r="D462" s="1260"/>
      <c r="E462" s="474"/>
      <c r="F462" s="1197"/>
      <c r="G462" s="1198"/>
    </row>
    <row r="463" spans="1:7" ht="12">
      <c r="A463" s="1236" t="s">
        <v>40</v>
      </c>
      <c r="B463" s="293" t="s">
        <v>2954</v>
      </c>
      <c r="C463" s="1237"/>
      <c r="D463" s="1237"/>
      <c r="E463" s="1184"/>
      <c r="F463" s="1185"/>
      <c r="G463" s="1198"/>
    </row>
    <row r="464" spans="1:7" ht="12">
      <c r="A464" s="1263"/>
      <c r="B464" s="293" t="s">
        <v>1709</v>
      </c>
      <c r="C464" s="178" t="s">
        <v>1710</v>
      </c>
      <c r="D464" s="178">
        <v>99</v>
      </c>
      <c r="E464" s="361"/>
      <c r="F464" s="362">
        <f>D464*E464</f>
        <v>0</v>
      </c>
      <c r="G464" s="1198"/>
    </row>
    <row r="465" spans="1:7" ht="12">
      <c r="A465" s="1258"/>
      <c r="B465" s="1261"/>
      <c r="C465" s="1259"/>
      <c r="D465" s="1260"/>
      <c r="E465" s="474"/>
      <c r="F465" s="1197"/>
      <c r="G465" s="1198"/>
    </row>
    <row r="466" spans="1:7" ht="30">
      <c r="A466" s="1236" t="s">
        <v>41</v>
      </c>
      <c r="B466" s="293" t="s">
        <v>2955</v>
      </c>
      <c r="C466" s="178"/>
      <c r="D466" s="178"/>
      <c r="E466" s="361"/>
      <c r="F466" s="362"/>
      <c r="G466" s="1198"/>
    </row>
    <row r="467" spans="1:7" ht="12">
      <c r="A467" s="1263"/>
      <c r="B467" s="293" t="s">
        <v>1714</v>
      </c>
      <c r="C467" s="178" t="s">
        <v>2956</v>
      </c>
      <c r="D467" s="178"/>
      <c r="E467" s="1184"/>
      <c r="F467" s="362"/>
      <c r="G467" s="1198"/>
    </row>
    <row r="468" spans="1:7" ht="12">
      <c r="A468" s="1236"/>
      <c r="B468" s="293" t="s">
        <v>2957</v>
      </c>
      <c r="C468" s="178" t="s">
        <v>2958</v>
      </c>
      <c r="D468" s="178"/>
      <c r="E468" s="361"/>
      <c r="F468" s="362"/>
      <c r="G468" s="1198"/>
    </row>
    <row r="469" spans="1:7" ht="12">
      <c r="A469" s="1236"/>
      <c r="B469" s="293" t="s">
        <v>1717</v>
      </c>
      <c r="C469" s="178" t="s">
        <v>2959</v>
      </c>
      <c r="D469" s="178"/>
      <c r="E469" s="1184"/>
      <c r="F469" s="1185"/>
      <c r="G469" s="1198"/>
    </row>
    <row r="470" spans="1:7" ht="12">
      <c r="A470" s="1236"/>
      <c r="B470" s="293" t="s">
        <v>2960</v>
      </c>
      <c r="C470" s="1237"/>
      <c r="D470" s="1237"/>
      <c r="E470" s="361"/>
      <c r="F470" s="362"/>
      <c r="G470" s="1198"/>
    </row>
    <row r="471" spans="1:7" ht="12">
      <c r="A471" s="1236"/>
      <c r="B471" s="293" t="s">
        <v>1441</v>
      </c>
      <c r="C471" s="1238" t="s">
        <v>1363</v>
      </c>
      <c r="D471" s="1256">
        <f>44*0.8</f>
        <v>35.2</v>
      </c>
      <c r="E471" s="361"/>
      <c r="F471" s="362">
        <f>D471*E471</f>
        <v>0</v>
      </c>
      <c r="G471" s="1198"/>
    </row>
    <row r="472" spans="1:7" ht="12">
      <c r="A472" s="1236"/>
      <c r="B472" s="293" t="s">
        <v>1442</v>
      </c>
      <c r="C472" s="1238" t="s">
        <v>1363</v>
      </c>
      <c r="D472" s="1256">
        <f>44*0.2</f>
        <v>8.8</v>
      </c>
      <c r="E472" s="361"/>
      <c r="F472" s="362">
        <f>D472*E472</f>
        <v>0</v>
      </c>
      <c r="G472" s="1198"/>
    </row>
    <row r="473" spans="1:7" ht="12">
      <c r="A473" s="1264"/>
      <c r="B473" s="1265"/>
      <c r="C473" s="1266"/>
      <c r="D473" s="1267"/>
      <c r="E473" s="1199"/>
      <c r="F473" s="1197"/>
      <c r="G473" s="1198"/>
    </row>
    <row r="474" spans="1:7" ht="12">
      <c r="A474" s="1264"/>
      <c r="B474" s="293" t="s">
        <v>1714</v>
      </c>
      <c r="C474" s="1237" t="s">
        <v>2961</v>
      </c>
      <c r="D474" s="1237"/>
      <c r="E474" s="1184"/>
      <c r="F474" s="1185"/>
      <c r="G474" s="1198"/>
    </row>
    <row r="475" spans="1:7" ht="12">
      <c r="A475" s="1264"/>
      <c r="B475" s="293" t="s">
        <v>2957</v>
      </c>
      <c r="C475" s="1237" t="s">
        <v>2962</v>
      </c>
      <c r="D475" s="1237"/>
      <c r="E475" s="1184"/>
      <c r="F475" s="1185"/>
      <c r="G475" s="1198"/>
    </row>
    <row r="476" spans="1:7" ht="12">
      <c r="A476" s="1264"/>
      <c r="B476" s="293" t="s">
        <v>1717</v>
      </c>
      <c r="C476" s="1237" t="s">
        <v>2963</v>
      </c>
      <c r="D476" s="1237"/>
      <c r="E476" s="1184"/>
      <c r="F476" s="1185"/>
      <c r="G476" s="1198"/>
    </row>
    <row r="477" spans="1:7" ht="12">
      <c r="A477" s="1264"/>
      <c r="B477" s="293" t="s">
        <v>2964</v>
      </c>
      <c r="C477" s="1237"/>
      <c r="D477" s="1237"/>
      <c r="E477" s="1184"/>
      <c r="F477" s="1185"/>
      <c r="G477" s="1198"/>
    </row>
    <row r="478" spans="1:7" ht="12">
      <c r="A478" s="1264"/>
      <c r="B478" s="293" t="s">
        <v>1441</v>
      </c>
      <c r="C478" s="1238" t="s">
        <v>1363</v>
      </c>
      <c r="D478" s="1256">
        <f>62*0.8</f>
        <v>49.6</v>
      </c>
      <c r="E478" s="1184"/>
      <c r="F478" s="1185">
        <f>D478*E478</f>
        <v>0</v>
      </c>
      <c r="G478" s="1198"/>
    </row>
    <row r="479" spans="1:7" ht="12">
      <c r="A479" s="1264"/>
      <c r="B479" s="293" t="s">
        <v>1442</v>
      </c>
      <c r="C479" s="1238" t="s">
        <v>1363</v>
      </c>
      <c r="D479" s="1256">
        <f>62*0.2</f>
        <v>12.4</v>
      </c>
      <c r="E479" s="1184"/>
      <c r="F479" s="1185">
        <f>D479*E479</f>
        <v>0</v>
      </c>
      <c r="G479" s="1198"/>
    </row>
    <row r="480" spans="1:7" ht="12">
      <c r="A480" s="1264"/>
      <c r="B480" s="1265"/>
      <c r="C480" s="1266"/>
      <c r="D480" s="1267"/>
      <c r="E480" s="1199"/>
      <c r="F480" s="1200"/>
      <c r="G480" s="1198"/>
    </row>
    <row r="481" spans="1:7" ht="19.5">
      <c r="A481" s="1236" t="s">
        <v>2965</v>
      </c>
      <c r="B481" s="264" t="s">
        <v>2985</v>
      </c>
      <c r="C481" s="277" t="s">
        <v>1876</v>
      </c>
      <c r="D481" s="178">
        <v>18</v>
      </c>
      <c r="E481" s="361"/>
      <c r="F481" s="362">
        <f>D481*E481</f>
        <v>0</v>
      </c>
      <c r="G481" s="1198"/>
    </row>
    <row r="482" spans="1:7" ht="12">
      <c r="A482" s="1258"/>
      <c r="B482" s="1261"/>
      <c r="C482" s="1268"/>
      <c r="D482" s="1268"/>
      <c r="E482" s="474"/>
      <c r="F482" s="1197"/>
      <c r="G482" s="1198"/>
    </row>
    <row r="483" spans="1:7" ht="30">
      <c r="A483" s="1236" t="s">
        <v>2966</v>
      </c>
      <c r="B483" s="264" t="s">
        <v>2967</v>
      </c>
      <c r="C483" s="277" t="s">
        <v>193</v>
      </c>
      <c r="D483" s="178">
        <v>9</v>
      </c>
      <c r="E483" s="361"/>
      <c r="F483" s="362">
        <f>D483*E483</f>
        <v>0</v>
      </c>
      <c r="G483" s="1198"/>
    </row>
    <row r="484" spans="1:7" ht="12">
      <c r="A484" s="1258"/>
      <c r="B484" s="1261"/>
      <c r="C484" s="1266"/>
      <c r="D484" s="1267"/>
      <c r="E484" s="1201"/>
      <c r="F484" s="1202"/>
      <c r="G484" s="1198"/>
    </row>
    <row r="485" spans="1:7" ht="19.5">
      <c r="A485" s="1236" t="s">
        <v>2968</v>
      </c>
      <c r="B485" s="293" t="s">
        <v>2969</v>
      </c>
      <c r="C485" s="1237"/>
      <c r="D485" s="1237"/>
      <c r="E485" s="1184"/>
      <c r="F485" s="362"/>
      <c r="G485" s="1198"/>
    </row>
    <row r="486" spans="1:7" ht="12">
      <c r="A486" s="1263" t="s">
        <v>685</v>
      </c>
      <c r="B486" s="293" t="s">
        <v>2970</v>
      </c>
      <c r="C486" s="1238" t="s">
        <v>1375</v>
      </c>
      <c r="D486" s="1237">
        <v>9</v>
      </c>
      <c r="E486" s="1184"/>
      <c r="F486" s="362">
        <f>D486*E486</f>
        <v>0</v>
      </c>
      <c r="G486" s="1198"/>
    </row>
    <row r="487" spans="1:7" ht="12">
      <c r="A487" s="1236" t="s">
        <v>685</v>
      </c>
      <c r="B487" s="293" t="s">
        <v>1445</v>
      </c>
      <c r="C487" s="1238" t="s">
        <v>1375</v>
      </c>
      <c r="D487" s="1237">
        <v>51.3</v>
      </c>
      <c r="E487" s="1184"/>
      <c r="F487" s="362">
        <f>D487*E487</f>
        <v>0</v>
      </c>
      <c r="G487" s="1198"/>
    </row>
    <row r="488" spans="1:7" ht="12">
      <c r="A488" s="1236" t="s">
        <v>685</v>
      </c>
      <c r="B488" s="293" t="s">
        <v>2971</v>
      </c>
      <c r="C488" s="1238" t="s">
        <v>1375</v>
      </c>
      <c r="D488" s="1237">
        <v>38.7</v>
      </c>
      <c r="E488" s="1184"/>
      <c r="F488" s="362">
        <f>D488*E488</f>
        <v>0</v>
      </c>
      <c r="G488" s="1198"/>
    </row>
    <row r="489" spans="1:7" ht="12">
      <c r="A489" s="1264"/>
      <c r="B489" s="1261"/>
      <c r="C489" s="1266"/>
      <c r="D489" s="1267"/>
      <c r="E489" s="1201"/>
      <c r="F489" s="1202"/>
      <c r="G489" s="1198"/>
    </row>
    <row r="490" spans="1:7" ht="39.75">
      <c r="A490" s="1236" t="s">
        <v>2972</v>
      </c>
      <c r="B490" s="264" t="s">
        <v>2973</v>
      </c>
      <c r="C490" s="178"/>
      <c r="D490" s="178"/>
      <c r="E490" s="361"/>
      <c r="F490" s="362"/>
      <c r="G490" s="1198"/>
    </row>
    <row r="491" spans="1:7" ht="12">
      <c r="A491" s="1236" t="s">
        <v>685</v>
      </c>
      <c r="B491" s="264" t="s">
        <v>2974</v>
      </c>
      <c r="C491" s="277" t="s">
        <v>622</v>
      </c>
      <c r="D491" s="212">
        <v>5</v>
      </c>
      <c r="E491" s="361"/>
      <c r="F491" s="362">
        <f>D491*E491</f>
        <v>0</v>
      </c>
      <c r="G491" s="1198"/>
    </row>
    <row r="492" spans="1:7" ht="12">
      <c r="A492" s="1236" t="s">
        <v>685</v>
      </c>
      <c r="B492" s="264" t="s">
        <v>1443</v>
      </c>
      <c r="C492" s="277" t="s">
        <v>622</v>
      </c>
      <c r="D492" s="212">
        <v>2</v>
      </c>
      <c r="E492" s="361"/>
      <c r="F492" s="362">
        <f>D492*E492</f>
        <v>0</v>
      </c>
      <c r="G492" s="1198"/>
    </row>
    <row r="493" spans="1:7" ht="12">
      <c r="A493" s="1236" t="s">
        <v>685</v>
      </c>
      <c r="B493" s="264" t="s">
        <v>1443</v>
      </c>
      <c r="C493" s="277" t="s">
        <v>622</v>
      </c>
      <c r="D493" s="212">
        <v>1</v>
      </c>
      <c r="E493" s="361"/>
      <c r="F493" s="362">
        <f>D493*E493</f>
        <v>0</v>
      </c>
      <c r="G493" s="1198"/>
    </row>
    <row r="494" spans="1:7" ht="12">
      <c r="A494" s="1264"/>
      <c r="B494" s="1261"/>
      <c r="C494" s="1268"/>
      <c r="D494" s="1268"/>
      <c r="E494" s="474"/>
      <c r="F494" s="1197"/>
      <c r="G494" s="1198"/>
    </row>
    <row r="495" spans="1:7" ht="39.75">
      <c r="A495" s="1236" t="s">
        <v>2975</v>
      </c>
      <c r="B495" s="264" t="s">
        <v>2976</v>
      </c>
      <c r="C495" s="277" t="s">
        <v>193</v>
      </c>
      <c r="D495" s="178">
        <v>31</v>
      </c>
      <c r="E495" s="361"/>
      <c r="F495" s="362">
        <f>D495*E495</f>
        <v>0</v>
      </c>
      <c r="G495" s="1198"/>
    </row>
    <row r="496" spans="1:7" ht="12">
      <c r="A496" s="1258"/>
      <c r="B496" s="1261"/>
      <c r="C496" s="1268"/>
      <c r="D496" s="1268"/>
      <c r="E496" s="474"/>
      <c r="F496" s="1197"/>
      <c r="G496" s="1198"/>
    </row>
    <row r="497" spans="1:7" ht="12">
      <c r="A497" s="1236" t="s">
        <v>2977</v>
      </c>
      <c r="B497" s="293" t="s">
        <v>1749</v>
      </c>
      <c r="C497" s="1237"/>
      <c r="D497" s="1237"/>
      <c r="E497" s="1184"/>
      <c r="F497" s="362"/>
      <c r="G497" s="1198"/>
    </row>
    <row r="498" spans="1:7" ht="12">
      <c r="A498" s="1263"/>
      <c r="B498" s="293" t="s">
        <v>1750</v>
      </c>
      <c r="C498" s="1238" t="s">
        <v>193</v>
      </c>
      <c r="D498" s="178">
        <v>16</v>
      </c>
      <c r="E498" s="361"/>
      <c r="F498" s="362">
        <f>D498*E498</f>
        <v>0</v>
      </c>
      <c r="G498" s="1198"/>
    </row>
    <row r="499" spans="1:7" ht="12">
      <c r="A499" s="1264"/>
      <c r="B499" s="1261"/>
      <c r="C499" s="1268"/>
      <c r="D499" s="1268"/>
      <c r="E499" s="474"/>
      <c r="F499" s="1197"/>
      <c r="G499" s="1198"/>
    </row>
    <row r="500" spans="1:7" ht="19.5">
      <c r="A500" s="1236" t="s">
        <v>2978</v>
      </c>
      <c r="B500" s="264" t="s">
        <v>2979</v>
      </c>
      <c r="C500" s="277" t="s">
        <v>193</v>
      </c>
      <c r="D500" s="178">
        <v>50</v>
      </c>
      <c r="E500" s="361"/>
      <c r="F500" s="362">
        <f>D500*E500</f>
        <v>0</v>
      </c>
      <c r="G500" s="1198"/>
    </row>
    <row r="501" spans="1:7" ht="12">
      <c r="A501" s="1258"/>
      <c r="B501" s="1261"/>
      <c r="C501" s="1266"/>
      <c r="D501" s="1267"/>
      <c r="E501" s="1201"/>
      <c r="F501" s="1202"/>
      <c r="G501" s="1198"/>
    </row>
    <row r="502" spans="1:7" ht="19.5">
      <c r="A502" s="1236" t="s">
        <v>2980</v>
      </c>
      <c r="B502" s="264" t="s">
        <v>2981</v>
      </c>
      <c r="C502" s="277" t="s">
        <v>193</v>
      </c>
      <c r="D502" s="178">
        <v>56</v>
      </c>
      <c r="E502" s="361"/>
      <c r="F502" s="362">
        <f>D502*E502</f>
        <v>0</v>
      </c>
      <c r="G502" s="1198"/>
    </row>
    <row r="503" spans="1:7" ht="12">
      <c r="A503" s="1258"/>
      <c r="B503" s="1261"/>
      <c r="C503" s="1259"/>
      <c r="D503" s="1260"/>
      <c r="E503" s="474"/>
      <c r="F503" s="1197"/>
      <c r="G503" s="1198"/>
    </row>
    <row r="504" spans="1:7" ht="12">
      <c r="A504" s="1258"/>
      <c r="B504" s="1262" t="s">
        <v>2982</v>
      </c>
      <c r="C504" s="1259"/>
      <c r="D504" s="1260"/>
      <c r="E504" s="474"/>
      <c r="F504" s="1197"/>
      <c r="G504" s="1198"/>
    </row>
    <row r="505" spans="1:7" ht="12">
      <c r="A505" s="1258"/>
      <c r="B505" s="1261"/>
      <c r="C505" s="1259"/>
      <c r="D505" s="1260"/>
      <c r="E505" s="474"/>
      <c r="F505" s="1197"/>
      <c r="G505" s="1198"/>
    </row>
    <row r="506" spans="1:7" ht="79.5">
      <c r="A506" s="1236" t="s">
        <v>2983</v>
      </c>
      <c r="B506" s="264" t="s">
        <v>2986</v>
      </c>
      <c r="C506" s="277" t="s">
        <v>2039</v>
      </c>
      <c r="D506" s="212">
        <v>1</v>
      </c>
      <c r="E506" s="361"/>
      <c r="F506" s="362">
        <f>D506*E506</f>
        <v>0</v>
      </c>
      <c r="G506" s="1198"/>
    </row>
    <row r="507" spans="1:6" ht="12">
      <c r="A507" s="1227"/>
      <c r="B507" s="293"/>
      <c r="C507" s="1238"/>
      <c r="D507" s="212"/>
      <c r="E507" s="361"/>
      <c r="F507" s="362"/>
    </row>
    <row r="508" spans="1:6" ht="12">
      <c r="A508" s="1236" t="s">
        <v>2987</v>
      </c>
      <c r="B508" s="293" t="s">
        <v>463</v>
      </c>
      <c r="C508" s="1237"/>
      <c r="D508" s="1237"/>
      <c r="E508" s="1184"/>
      <c r="F508" s="362"/>
    </row>
    <row r="509" spans="1:6" ht="12">
      <c r="A509" s="170"/>
      <c r="B509" s="293" t="s">
        <v>2901</v>
      </c>
      <c r="C509" s="240">
        <v>0.05</v>
      </c>
      <c r="D509" s="178"/>
      <c r="E509" s="420">
        <f>SUM(F372:F506)</f>
        <v>0</v>
      </c>
      <c r="F509" s="362">
        <f>C509*E509</f>
        <v>0</v>
      </c>
    </row>
    <row r="510" spans="1:6" ht="12">
      <c r="A510" s="1240"/>
      <c r="B510" s="1241"/>
      <c r="C510" s="217"/>
      <c r="D510" s="217"/>
      <c r="E510" s="422"/>
      <c r="F510" s="423"/>
    </row>
    <row r="511" spans="1:6" ht="12">
      <c r="A511" s="1236"/>
      <c r="B511" s="293"/>
      <c r="C511" s="1237"/>
      <c r="D511" s="1237"/>
      <c r="E511" s="1184"/>
      <c r="F511" s="362"/>
    </row>
    <row r="512" spans="1:7" s="1190" customFormat="1" ht="15.75" customHeight="1">
      <c r="A512" s="250" t="s">
        <v>1128</v>
      </c>
      <c r="B512" s="1269" t="s">
        <v>1755</v>
      </c>
      <c r="C512" s="1243"/>
      <c r="D512" s="1243"/>
      <c r="E512" s="1187"/>
      <c r="F512" s="1188">
        <f>SUM(F269:F510)</f>
        <v>0</v>
      </c>
      <c r="G512" s="1189"/>
    </row>
    <row r="513" spans="1:7" s="1190" customFormat="1" ht="11.25">
      <c r="A513" s="1270"/>
      <c r="B513" s="1242"/>
      <c r="C513" s="1243"/>
      <c r="D513" s="1243"/>
      <c r="E513" s="1187"/>
      <c r="F513" s="1188"/>
      <c r="G513" s="1189"/>
    </row>
    <row r="514" spans="1:7" s="1177" customFormat="1" ht="12.75">
      <c r="A514" s="1244" t="s">
        <v>1129</v>
      </c>
      <c r="B514" s="318" t="s">
        <v>984</v>
      </c>
      <c r="C514" s="1249"/>
      <c r="D514" s="1235"/>
      <c r="E514" s="1181"/>
      <c r="F514" s="1182"/>
      <c r="G514" s="1176"/>
    </row>
    <row r="515" spans="1:6" ht="15">
      <c r="A515" s="1271"/>
      <c r="B515" s="1233"/>
      <c r="C515" s="1234"/>
      <c r="D515" s="1235"/>
      <c r="E515" s="1181"/>
      <c r="F515" s="1182"/>
    </row>
    <row r="516" spans="1:6" ht="12">
      <c r="A516" s="1236" t="s">
        <v>1408</v>
      </c>
      <c r="B516" s="293" t="s">
        <v>974</v>
      </c>
      <c r="C516" s="178"/>
      <c r="D516" s="178"/>
      <c r="E516" s="361"/>
      <c r="F516" s="362"/>
    </row>
    <row r="517" spans="1:6" ht="12">
      <c r="A517" s="1236"/>
      <c r="B517" s="293"/>
      <c r="C517" s="1237"/>
      <c r="D517" s="1237"/>
      <c r="E517" s="1184"/>
      <c r="F517" s="362"/>
    </row>
    <row r="518" spans="1:6" ht="12">
      <c r="A518" s="1236"/>
      <c r="B518" s="293" t="s">
        <v>975</v>
      </c>
      <c r="C518" s="1238" t="s">
        <v>1375</v>
      </c>
      <c r="D518" s="1237">
        <v>170</v>
      </c>
      <c r="E518" s="1184"/>
      <c r="F518" s="1185">
        <f>D518*E518</f>
        <v>0</v>
      </c>
    </row>
    <row r="519" spans="1:6" ht="12">
      <c r="A519" s="1236"/>
      <c r="B519" s="293" t="s">
        <v>976</v>
      </c>
      <c r="C519" s="1238" t="s">
        <v>622</v>
      </c>
      <c r="D519" s="212">
        <v>2</v>
      </c>
      <c r="E519" s="361"/>
      <c r="F519" s="362">
        <f>D519*E519</f>
        <v>0</v>
      </c>
    </row>
    <row r="520" spans="1:6" ht="12">
      <c r="A520" s="1236"/>
      <c r="B520" s="293" t="s">
        <v>977</v>
      </c>
      <c r="C520" s="1238" t="s">
        <v>1876</v>
      </c>
      <c r="D520" s="178">
        <v>30</v>
      </c>
      <c r="E520" s="361"/>
      <c r="F520" s="362">
        <f>D520*E520</f>
        <v>0</v>
      </c>
    </row>
    <row r="521" spans="1:6" ht="12">
      <c r="A521" s="1236"/>
      <c r="B521" s="293"/>
      <c r="C521" s="178"/>
      <c r="D521" s="178"/>
      <c r="E521" s="361"/>
      <c r="F521" s="362"/>
    </row>
    <row r="522" spans="1:6" ht="12">
      <c r="A522" s="1236" t="s">
        <v>1409</v>
      </c>
      <c r="B522" s="293" t="s">
        <v>978</v>
      </c>
      <c r="C522" s="178"/>
      <c r="D522" s="178"/>
      <c r="E522" s="361"/>
      <c r="F522" s="362"/>
    </row>
    <row r="523" spans="1:6" ht="12">
      <c r="A523" s="1236"/>
      <c r="B523" s="293" t="s">
        <v>979</v>
      </c>
      <c r="C523" s="178"/>
      <c r="D523" s="178"/>
      <c r="E523" s="361"/>
      <c r="F523" s="362"/>
    </row>
    <row r="524" spans="1:6" ht="12">
      <c r="A524" s="1236"/>
      <c r="B524" s="293"/>
      <c r="C524" s="178"/>
      <c r="D524" s="178"/>
      <c r="E524" s="361"/>
      <c r="F524" s="362"/>
    </row>
    <row r="525" spans="1:6" ht="12">
      <c r="A525" s="1236"/>
      <c r="B525" s="293" t="s">
        <v>980</v>
      </c>
      <c r="C525" s="1238" t="s">
        <v>622</v>
      </c>
      <c r="D525" s="1239">
        <v>2</v>
      </c>
      <c r="E525" s="1184"/>
      <c r="F525" s="362">
        <f>D525*E525</f>
        <v>0</v>
      </c>
    </row>
    <row r="526" spans="1:6" ht="12">
      <c r="A526" s="1236"/>
      <c r="B526" s="293" t="s">
        <v>981</v>
      </c>
      <c r="C526" s="1238" t="s">
        <v>622</v>
      </c>
      <c r="D526" s="212">
        <v>2</v>
      </c>
      <c r="E526" s="361"/>
      <c r="F526" s="362">
        <f>D526*E526</f>
        <v>0</v>
      </c>
    </row>
    <row r="527" spans="1:6" ht="12">
      <c r="A527" s="1236"/>
      <c r="B527" s="293" t="s">
        <v>982</v>
      </c>
      <c r="C527" s="1238" t="s">
        <v>622</v>
      </c>
      <c r="D527" s="212">
        <v>2</v>
      </c>
      <c r="E527" s="361"/>
      <c r="F527" s="362">
        <f>D527*E527</f>
        <v>0</v>
      </c>
    </row>
    <row r="528" spans="1:6" ht="12">
      <c r="A528" s="1236"/>
      <c r="B528" s="293"/>
      <c r="C528" s="178"/>
      <c r="D528" s="178"/>
      <c r="E528" s="361"/>
      <c r="F528" s="362"/>
    </row>
    <row r="529" spans="1:6" ht="12">
      <c r="A529" s="1236" t="s">
        <v>1410</v>
      </c>
      <c r="B529" s="293" t="s">
        <v>983</v>
      </c>
      <c r="C529" s="1237"/>
      <c r="D529" s="1237"/>
      <c r="E529" s="1184"/>
      <c r="F529" s="1185"/>
    </row>
    <row r="530" spans="1:6" ht="12">
      <c r="A530" s="1236"/>
      <c r="B530" s="1250" t="s">
        <v>2902</v>
      </c>
      <c r="C530" s="1272">
        <v>0.05</v>
      </c>
      <c r="D530" s="178"/>
      <c r="E530" s="420">
        <f>SUM(F518:F527)</f>
        <v>0</v>
      </c>
      <c r="F530" s="362">
        <f>C530*E530</f>
        <v>0</v>
      </c>
    </row>
    <row r="531" spans="1:6" ht="12">
      <c r="A531" s="1240"/>
      <c r="B531" s="1273"/>
      <c r="C531" s="325"/>
      <c r="D531" s="1274"/>
      <c r="E531" s="1204"/>
      <c r="F531" s="1205"/>
    </row>
    <row r="532" spans="1:6" ht="12">
      <c r="A532" s="1236"/>
      <c r="B532" s="293"/>
      <c r="C532" s="178"/>
      <c r="D532" s="178"/>
      <c r="E532" s="361"/>
      <c r="F532" s="362"/>
    </row>
    <row r="533" spans="1:7" s="1193" customFormat="1" ht="11.25">
      <c r="A533" s="327" t="s">
        <v>1129</v>
      </c>
      <c r="B533" s="1245" t="s">
        <v>984</v>
      </c>
      <c r="C533" s="1246"/>
      <c r="D533" s="1246"/>
      <c r="E533" s="1191"/>
      <c r="F533" s="1169">
        <f>SUM(F516:F530)</f>
        <v>0</v>
      </c>
      <c r="G533" s="1192"/>
    </row>
    <row r="534" spans="1:7" s="1193" customFormat="1" ht="11.25">
      <c r="A534" s="327"/>
      <c r="B534" s="1245"/>
      <c r="C534" s="1246"/>
      <c r="D534" s="1246"/>
      <c r="E534" s="1191"/>
      <c r="F534" s="1169"/>
      <c r="G534" s="1192"/>
    </row>
    <row r="535" spans="1:6" ht="12">
      <c r="A535" s="1236"/>
      <c r="B535" s="293"/>
      <c r="C535" s="1237"/>
      <c r="D535" s="1237"/>
      <c r="E535" s="1184"/>
      <c r="F535" s="362"/>
    </row>
    <row r="536" spans="1:6" ht="12">
      <c r="A536" s="1236"/>
      <c r="B536" s="293"/>
      <c r="C536" s="178"/>
      <c r="D536" s="178"/>
      <c r="E536" s="361"/>
      <c r="F536" s="417"/>
    </row>
    <row r="537" spans="1:7" s="1177" customFormat="1" ht="12.75">
      <c r="A537" s="1244" t="s">
        <v>1130</v>
      </c>
      <c r="B537" s="318" t="s">
        <v>1033</v>
      </c>
      <c r="C537" s="1249"/>
      <c r="D537" s="1235"/>
      <c r="E537" s="1181"/>
      <c r="F537" s="1182"/>
      <c r="G537" s="1176"/>
    </row>
    <row r="538" spans="1:6" ht="12">
      <c r="A538" s="1236"/>
      <c r="B538" s="293"/>
      <c r="C538" s="1237"/>
      <c r="D538" s="1237"/>
      <c r="E538" s="1184"/>
      <c r="F538" s="1185"/>
    </row>
    <row r="539" spans="1:6" ht="19.5">
      <c r="A539" s="1236" t="s">
        <v>1408</v>
      </c>
      <c r="B539" s="293" t="s">
        <v>985</v>
      </c>
      <c r="C539" s="178"/>
      <c r="D539" s="178"/>
      <c r="E539" s="361"/>
      <c r="F539" s="362"/>
    </row>
    <row r="540" spans="1:6" ht="19.5">
      <c r="A540" s="1236"/>
      <c r="B540" s="293" t="s">
        <v>986</v>
      </c>
      <c r="C540" s="178"/>
      <c r="D540" s="178"/>
      <c r="E540" s="361"/>
      <c r="F540" s="362"/>
    </row>
    <row r="541" spans="1:6" ht="12">
      <c r="A541" s="1236"/>
      <c r="B541" s="293" t="s">
        <v>987</v>
      </c>
      <c r="C541" s="178"/>
      <c r="D541" s="178"/>
      <c r="E541" s="361"/>
      <c r="F541" s="362"/>
    </row>
    <row r="542" spans="1:6" ht="12">
      <c r="A542" s="1236"/>
      <c r="B542" s="293" t="s">
        <v>988</v>
      </c>
      <c r="C542" s="1238" t="s">
        <v>622</v>
      </c>
      <c r="D542" s="1239">
        <v>1</v>
      </c>
      <c r="E542" s="1184"/>
      <c r="F542" s="362">
        <f>D542*E542</f>
        <v>0</v>
      </c>
    </row>
    <row r="543" spans="1:6" ht="12">
      <c r="A543" s="1236"/>
      <c r="B543" s="293" t="s">
        <v>1034</v>
      </c>
      <c r="C543" s="1238" t="s">
        <v>622</v>
      </c>
      <c r="D543" s="212">
        <v>1</v>
      </c>
      <c r="E543" s="361"/>
      <c r="F543" s="362">
        <f>D543*E543</f>
        <v>0</v>
      </c>
    </row>
    <row r="544" spans="1:6" ht="12">
      <c r="A544" s="1236"/>
      <c r="B544" s="293" t="s">
        <v>1035</v>
      </c>
      <c r="C544" s="1238" t="s">
        <v>622</v>
      </c>
      <c r="D544" s="212">
        <v>1</v>
      </c>
      <c r="E544" s="361"/>
      <c r="F544" s="362">
        <f>D544*E544</f>
        <v>0</v>
      </c>
    </row>
    <row r="545" spans="1:6" ht="12">
      <c r="A545" s="1236"/>
      <c r="B545" s="293" t="s">
        <v>989</v>
      </c>
      <c r="C545" s="1238" t="s">
        <v>622</v>
      </c>
      <c r="D545" s="1239">
        <v>1</v>
      </c>
      <c r="E545" s="1184"/>
      <c r="F545" s="1185">
        <f>D545*E545</f>
        <v>0</v>
      </c>
    </row>
    <row r="546" spans="1:6" ht="12">
      <c r="A546" s="1236"/>
      <c r="B546" s="293" t="s">
        <v>990</v>
      </c>
      <c r="C546" s="1238" t="s">
        <v>622</v>
      </c>
      <c r="D546" s="212">
        <v>1</v>
      </c>
      <c r="E546" s="361"/>
      <c r="F546" s="362">
        <f>D546*E546</f>
        <v>0</v>
      </c>
    </row>
    <row r="547" spans="1:6" ht="12">
      <c r="A547" s="1236"/>
      <c r="B547" s="293"/>
      <c r="C547" s="178"/>
      <c r="D547" s="212"/>
      <c r="E547" s="361"/>
      <c r="F547" s="362"/>
    </row>
    <row r="548" spans="1:6" ht="12">
      <c r="A548" s="1236" t="s">
        <v>1409</v>
      </c>
      <c r="B548" s="293" t="s">
        <v>991</v>
      </c>
      <c r="C548" s="1237"/>
      <c r="D548" s="1239"/>
      <c r="E548" s="1184"/>
      <c r="F548" s="362"/>
    </row>
    <row r="549" spans="1:6" ht="12">
      <c r="A549" s="1236"/>
      <c r="B549" s="293" t="s">
        <v>992</v>
      </c>
      <c r="C549" s="178"/>
      <c r="D549" s="212"/>
      <c r="E549" s="361"/>
      <c r="F549" s="362"/>
    </row>
    <row r="550" spans="1:6" ht="12">
      <c r="A550" s="1236"/>
      <c r="B550" s="293" t="s">
        <v>1064</v>
      </c>
      <c r="C550" s="1237"/>
      <c r="D550" s="1239"/>
      <c r="E550" s="1184"/>
      <c r="F550" s="1185"/>
    </row>
    <row r="551" spans="1:6" ht="12">
      <c r="A551" s="1236"/>
      <c r="B551" s="293" t="s">
        <v>993</v>
      </c>
      <c r="C551" s="178"/>
      <c r="D551" s="212"/>
      <c r="E551" s="361"/>
      <c r="F551" s="362"/>
    </row>
    <row r="552" spans="1:6" ht="12">
      <c r="A552" s="1236"/>
      <c r="B552" s="293" t="s">
        <v>1036</v>
      </c>
      <c r="C552" s="1238" t="s">
        <v>622</v>
      </c>
      <c r="D552" s="212">
        <v>13</v>
      </c>
      <c r="E552" s="361"/>
      <c r="F552" s="362">
        <f>D552*E552</f>
        <v>0</v>
      </c>
    </row>
    <row r="553" spans="1:6" ht="12">
      <c r="A553" s="1236"/>
      <c r="B553" s="180"/>
      <c r="C553" s="223"/>
      <c r="D553" s="1257"/>
      <c r="E553" s="416"/>
      <c r="F553" s="417"/>
    </row>
    <row r="554" spans="1:7" s="1208" customFormat="1" ht="19.5">
      <c r="A554" s="170" t="s">
        <v>1410</v>
      </c>
      <c r="B554" s="339" t="s">
        <v>1063</v>
      </c>
      <c r="C554" s="1256"/>
      <c r="D554" s="1275"/>
      <c r="E554" s="1206"/>
      <c r="F554" s="362"/>
      <c r="G554" s="1207"/>
    </row>
    <row r="555" spans="1:7" s="1208" customFormat="1" ht="19.5">
      <c r="A555" s="170"/>
      <c r="B555" s="339" t="s">
        <v>1062</v>
      </c>
      <c r="C555" s="238"/>
      <c r="D555" s="247"/>
      <c r="E555" s="450"/>
      <c r="F555" s="362"/>
      <c r="G555" s="1207"/>
    </row>
    <row r="556" spans="1:7" s="1208" customFormat="1" ht="12">
      <c r="A556" s="170"/>
      <c r="B556" s="339" t="s">
        <v>1037</v>
      </c>
      <c r="C556" s="1256"/>
      <c r="D556" s="1275"/>
      <c r="E556" s="1206"/>
      <c r="F556" s="1185"/>
      <c r="G556" s="1207"/>
    </row>
    <row r="557" spans="1:7" s="1208" customFormat="1" ht="12">
      <c r="A557" s="170"/>
      <c r="B557" s="339" t="s">
        <v>1038</v>
      </c>
      <c r="C557" s="1276" t="s">
        <v>622</v>
      </c>
      <c r="D557" s="247">
        <v>3</v>
      </c>
      <c r="E557" s="450"/>
      <c r="F557" s="362">
        <f>D557*E557</f>
        <v>0</v>
      </c>
      <c r="G557" s="1207"/>
    </row>
    <row r="558" spans="1:6" ht="12">
      <c r="A558" s="1236"/>
      <c r="B558" s="293"/>
      <c r="C558" s="178"/>
      <c r="D558" s="212"/>
      <c r="E558" s="361"/>
      <c r="F558" s="362"/>
    </row>
    <row r="559" spans="1:6" ht="19.5">
      <c r="A559" s="1236" t="s">
        <v>1411</v>
      </c>
      <c r="B559" s="293" t="s">
        <v>1039</v>
      </c>
      <c r="C559" s="178"/>
      <c r="D559" s="212"/>
      <c r="E559" s="361"/>
      <c r="F559" s="362"/>
    </row>
    <row r="560" spans="1:6" ht="12">
      <c r="A560" s="1236"/>
      <c r="B560" s="293" t="s">
        <v>994</v>
      </c>
      <c r="C560" s="1238" t="s">
        <v>622</v>
      </c>
      <c r="D560" s="212">
        <v>15</v>
      </c>
      <c r="E560" s="361"/>
      <c r="F560" s="362">
        <f>D560*E560</f>
        <v>0</v>
      </c>
    </row>
    <row r="561" spans="1:6" ht="12">
      <c r="A561" s="1236"/>
      <c r="B561" s="293"/>
      <c r="C561" s="1237"/>
      <c r="D561" s="1239"/>
      <c r="E561" s="1184"/>
      <c r="F561" s="1185"/>
    </row>
    <row r="562" spans="1:6" ht="19.5">
      <c r="A562" s="1236" t="s">
        <v>1412</v>
      </c>
      <c r="B562" s="293" t="s">
        <v>995</v>
      </c>
      <c r="C562" s="178"/>
      <c r="D562" s="178"/>
      <c r="E562" s="361"/>
      <c r="F562" s="362"/>
    </row>
    <row r="563" spans="1:6" ht="19.5">
      <c r="A563" s="1236"/>
      <c r="B563" s="293" t="s">
        <v>996</v>
      </c>
      <c r="C563" s="178"/>
      <c r="D563" s="178"/>
      <c r="E563" s="361"/>
      <c r="F563" s="362"/>
    </row>
    <row r="564" spans="1:6" ht="12">
      <c r="A564" s="1236"/>
      <c r="B564" s="293" t="s">
        <v>997</v>
      </c>
      <c r="C564" s="1238" t="s">
        <v>622</v>
      </c>
      <c r="D564" s="212">
        <v>28</v>
      </c>
      <c r="E564" s="361"/>
      <c r="F564" s="362">
        <f>D564*E564</f>
        <v>0</v>
      </c>
    </row>
    <row r="565" spans="1:6" ht="12">
      <c r="A565" s="1236"/>
      <c r="B565" s="293"/>
      <c r="C565" s="1237"/>
      <c r="D565" s="1237"/>
      <c r="E565" s="1184"/>
      <c r="F565" s="362"/>
    </row>
    <row r="566" spans="1:6" ht="19.5">
      <c r="A566" s="1236" t="s">
        <v>1413</v>
      </c>
      <c r="B566" s="293" t="s">
        <v>2038</v>
      </c>
      <c r="C566" s="178"/>
      <c r="D566" s="178"/>
      <c r="E566" s="361"/>
      <c r="F566" s="362"/>
    </row>
    <row r="567" spans="1:6" ht="12">
      <c r="A567" s="1236"/>
      <c r="B567" s="293" t="s">
        <v>998</v>
      </c>
      <c r="C567" s="223"/>
      <c r="D567" s="209"/>
      <c r="E567" s="416"/>
      <c r="F567" s="417"/>
    </row>
    <row r="568" spans="1:6" ht="12">
      <c r="A568" s="1236" t="s">
        <v>2032</v>
      </c>
      <c r="B568" s="293" t="s">
        <v>2033</v>
      </c>
      <c r="C568" s="237" t="s">
        <v>900</v>
      </c>
      <c r="D568" s="178">
        <v>160</v>
      </c>
      <c r="E568" s="361"/>
      <c r="F568" s="362">
        <f>D568*E568</f>
        <v>0</v>
      </c>
    </row>
    <row r="569" spans="1:6" ht="49.5">
      <c r="A569" s="1236" t="s">
        <v>2034</v>
      </c>
      <c r="B569" s="293" t="s">
        <v>2036</v>
      </c>
      <c r="C569" s="237" t="s">
        <v>900</v>
      </c>
      <c r="D569" s="178">
        <v>85</v>
      </c>
      <c r="E569" s="361"/>
      <c r="F569" s="362">
        <f>D569*E569</f>
        <v>0</v>
      </c>
    </row>
    <row r="570" spans="1:6" ht="12">
      <c r="A570" s="1236"/>
      <c r="B570" s="293"/>
      <c r="C570" s="237"/>
      <c r="D570" s="178"/>
      <c r="E570" s="361"/>
      <c r="F570" s="362"/>
    </row>
    <row r="571" spans="1:6" ht="12">
      <c r="A571" s="1236"/>
      <c r="B571" s="293"/>
      <c r="C571" s="178"/>
      <c r="D571" s="178"/>
      <c r="E571" s="361"/>
      <c r="F571" s="362"/>
    </row>
    <row r="572" spans="1:6" ht="12">
      <c r="A572" s="1236" t="s">
        <v>1414</v>
      </c>
      <c r="B572" s="293" t="s">
        <v>999</v>
      </c>
      <c r="C572" s="1237"/>
      <c r="D572" s="1237"/>
      <c r="E572" s="1184"/>
      <c r="F572" s="362"/>
    </row>
    <row r="573" spans="1:6" ht="19.5">
      <c r="A573" s="1236"/>
      <c r="B573" s="293" t="s">
        <v>2037</v>
      </c>
      <c r="C573" s="178"/>
      <c r="D573" s="178"/>
      <c r="E573" s="361"/>
      <c r="F573" s="362"/>
    </row>
    <row r="574" spans="1:6" ht="12">
      <c r="A574" s="1236"/>
      <c r="B574" s="293" t="s">
        <v>998</v>
      </c>
      <c r="C574" s="178"/>
      <c r="D574" s="1266"/>
      <c r="E574" s="361"/>
      <c r="F574" s="362"/>
    </row>
    <row r="575" spans="1:8" ht="12">
      <c r="A575" s="1236"/>
      <c r="B575" s="293" t="s">
        <v>1000</v>
      </c>
      <c r="C575" s="178" t="s">
        <v>900</v>
      </c>
      <c r="D575" s="238">
        <v>330</v>
      </c>
      <c r="E575" s="1209"/>
      <c r="F575" s="1210"/>
      <c r="G575" s="1207"/>
      <c r="H575" s="1208"/>
    </row>
    <row r="576" spans="1:8" ht="12">
      <c r="A576" s="1236"/>
      <c r="B576" s="283" t="s">
        <v>2035</v>
      </c>
      <c r="C576" s="178" t="s">
        <v>900</v>
      </c>
      <c r="D576" s="1277">
        <v>-100</v>
      </c>
      <c r="E576" s="450"/>
      <c r="F576" s="362"/>
      <c r="G576" s="1207"/>
      <c r="H576" s="1208"/>
    </row>
    <row r="577" spans="1:8" ht="12">
      <c r="A577" s="1236"/>
      <c r="B577" s="293"/>
      <c r="C577" s="178"/>
      <c r="D577" s="238">
        <f>SUM(D575:D576)</f>
        <v>230</v>
      </c>
      <c r="E577" s="450"/>
      <c r="F577" s="362">
        <f>D577*E577</f>
        <v>0</v>
      </c>
      <c r="G577" s="1207"/>
      <c r="H577" s="1208"/>
    </row>
    <row r="578" spans="1:6" ht="12">
      <c r="A578" s="1236"/>
      <c r="B578" s="293"/>
      <c r="C578" s="178"/>
      <c r="D578" s="178"/>
      <c r="E578" s="361"/>
      <c r="F578" s="362"/>
    </row>
    <row r="579" spans="1:6" ht="12">
      <c r="A579" s="1236" t="s">
        <v>1415</v>
      </c>
      <c r="B579" s="293" t="s">
        <v>1001</v>
      </c>
      <c r="C579" s="178"/>
      <c r="D579" s="178"/>
      <c r="E579" s="361"/>
      <c r="F579" s="362"/>
    </row>
    <row r="580" spans="1:6" ht="12">
      <c r="A580" s="1236"/>
      <c r="B580" s="293" t="s">
        <v>1002</v>
      </c>
      <c r="C580" s="1237"/>
      <c r="D580" s="1237"/>
      <c r="E580" s="1184"/>
      <c r="F580" s="362"/>
    </row>
    <row r="581" spans="1:6" ht="12">
      <c r="A581" s="1236"/>
      <c r="B581" s="293" t="s">
        <v>1003</v>
      </c>
      <c r="C581" s="178"/>
      <c r="D581" s="178"/>
      <c r="E581" s="361"/>
      <c r="F581" s="362"/>
    </row>
    <row r="582" spans="1:6" ht="12">
      <c r="A582" s="1236"/>
      <c r="B582" s="293" t="s">
        <v>1004</v>
      </c>
      <c r="C582" s="1237"/>
      <c r="D582" s="1237"/>
      <c r="E582" s="1184"/>
      <c r="F582" s="1185"/>
    </row>
    <row r="583" spans="1:6" ht="12">
      <c r="A583" s="1236"/>
      <c r="B583" s="293" t="s">
        <v>1005</v>
      </c>
      <c r="C583" s="1238" t="s">
        <v>622</v>
      </c>
      <c r="D583" s="212">
        <v>2</v>
      </c>
      <c r="E583" s="361"/>
      <c r="F583" s="362">
        <f>D583*E583</f>
        <v>0</v>
      </c>
    </row>
    <row r="584" spans="1:6" ht="12">
      <c r="A584" s="1236"/>
      <c r="B584" s="293"/>
      <c r="C584" s="178"/>
      <c r="D584" s="212"/>
      <c r="E584" s="361"/>
      <c r="F584" s="362"/>
    </row>
    <row r="585" spans="1:6" ht="12">
      <c r="A585" s="1236" t="s">
        <v>1416</v>
      </c>
      <c r="B585" s="293" t="s">
        <v>1001</v>
      </c>
      <c r="C585" s="1237"/>
      <c r="D585" s="1239"/>
      <c r="E585" s="1184"/>
      <c r="F585" s="362"/>
    </row>
    <row r="586" spans="1:6" ht="12">
      <c r="A586" s="1236"/>
      <c r="B586" s="293" t="s">
        <v>1006</v>
      </c>
      <c r="C586" s="178"/>
      <c r="D586" s="212"/>
      <c r="E586" s="361"/>
      <c r="F586" s="362"/>
    </row>
    <row r="587" spans="1:6" ht="12">
      <c r="A587" s="1236"/>
      <c r="B587" s="293" t="s">
        <v>1003</v>
      </c>
      <c r="C587" s="1237"/>
      <c r="D587" s="1239"/>
      <c r="E587" s="1184"/>
      <c r="F587" s="1185"/>
    </row>
    <row r="588" spans="1:6" ht="12">
      <c r="A588" s="1236"/>
      <c r="B588" s="293" t="s">
        <v>1004</v>
      </c>
      <c r="C588" s="178"/>
      <c r="D588" s="212"/>
      <c r="E588" s="361"/>
      <c r="F588" s="362"/>
    </row>
    <row r="589" spans="1:6" ht="12">
      <c r="A589" s="1236"/>
      <c r="B589" s="293" t="s">
        <v>1007</v>
      </c>
      <c r="C589" s="1238" t="s">
        <v>622</v>
      </c>
      <c r="D589" s="212">
        <v>1</v>
      </c>
      <c r="E589" s="361"/>
      <c r="F589" s="362">
        <f>D589*E589</f>
        <v>0</v>
      </c>
    </row>
    <row r="590" spans="1:6" ht="12">
      <c r="A590" s="1236"/>
      <c r="B590" s="293"/>
      <c r="C590" s="178"/>
      <c r="D590" s="212"/>
      <c r="E590" s="361"/>
      <c r="F590" s="362"/>
    </row>
    <row r="591" spans="1:6" ht="12">
      <c r="A591" s="1236" t="s">
        <v>10</v>
      </c>
      <c r="B591" s="293" t="s">
        <v>1008</v>
      </c>
      <c r="C591" s="1237"/>
      <c r="D591" s="1239"/>
      <c r="E591" s="1184"/>
      <c r="F591" s="362"/>
    </row>
    <row r="592" spans="1:6" ht="12">
      <c r="A592" s="1236"/>
      <c r="B592" s="293" t="s">
        <v>1009</v>
      </c>
      <c r="C592" s="178"/>
      <c r="D592" s="212"/>
      <c r="E592" s="361"/>
      <c r="F592" s="362"/>
    </row>
    <row r="593" spans="1:6" ht="12">
      <c r="A593" s="1236"/>
      <c r="B593" s="293" t="s">
        <v>1010</v>
      </c>
      <c r="C593" s="1237"/>
      <c r="D593" s="1239"/>
      <c r="E593" s="1184"/>
      <c r="F593" s="1185"/>
    </row>
    <row r="594" spans="1:6" ht="12">
      <c r="A594" s="1236"/>
      <c r="B594" s="293"/>
      <c r="C594" s="178"/>
      <c r="D594" s="212"/>
      <c r="E594" s="361"/>
      <c r="F594" s="362"/>
    </row>
    <row r="595" spans="1:6" ht="12">
      <c r="A595" s="1236"/>
      <c r="B595" s="293" t="s">
        <v>1011</v>
      </c>
      <c r="C595" s="1238" t="s">
        <v>622</v>
      </c>
      <c r="D595" s="212">
        <v>2</v>
      </c>
      <c r="E595" s="361"/>
      <c r="F595" s="362">
        <f>D595*E595</f>
        <v>0</v>
      </c>
    </row>
    <row r="596" spans="1:6" ht="12">
      <c r="A596" s="1236"/>
      <c r="B596" s="293" t="s">
        <v>1012</v>
      </c>
      <c r="C596" s="1238" t="s">
        <v>622</v>
      </c>
      <c r="D596" s="1239">
        <v>2</v>
      </c>
      <c r="E596" s="1184"/>
      <c r="F596" s="362">
        <f>D596*E596</f>
        <v>0</v>
      </c>
    </row>
    <row r="597" spans="1:6" ht="12">
      <c r="A597" s="1236"/>
      <c r="B597" s="293" t="s">
        <v>1013</v>
      </c>
      <c r="C597" s="1238" t="s">
        <v>622</v>
      </c>
      <c r="D597" s="212">
        <v>3</v>
      </c>
      <c r="E597" s="361"/>
      <c r="F597" s="362">
        <f>D597*E597</f>
        <v>0</v>
      </c>
    </row>
    <row r="598" spans="1:6" ht="12">
      <c r="A598" s="1236"/>
      <c r="B598" s="293"/>
      <c r="C598" s="178"/>
      <c r="D598" s="178"/>
      <c r="E598" s="361"/>
      <c r="F598" s="362"/>
    </row>
    <row r="599" spans="1:6" ht="12">
      <c r="A599" s="1236" t="s">
        <v>11</v>
      </c>
      <c r="B599" s="293" t="s">
        <v>1014</v>
      </c>
      <c r="C599" s="1238" t="s">
        <v>1375</v>
      </c>
      <c r="D599" s="178">
        <v>500</v>
      </c>
      <c r="E599" s="361"/>
      <c r="F599" s="362">
        <f>D599*E599</f>
        <v>0</v>
      </c>
    </row>
    <row r="600" spans="1:6" ht="12">
      <c r="A600" s="1236"/>
      <c r="B600" s="293"/>
      <c r="C600" s="178"/>
      <c r="D600" s="178"/>
      <c r="E600" s="361"/>
      <c r="F600" s="362"/>
    </row>
    <row r="601" spans="1:6" ht="12">
      <c r="A601" s="1236" t="s">
        <v>12</v>
      </c>
      <c r="B601" s="293" t="s">
        <v>1015</v>
      </c>
      <c r="C601" s="1237"/>
      <c r="D601" s="1237"/>
      <c r="E601" s="1184"/>
      <c r="F601" s="1185"/>
    </row>
    <row r="602" spans="1:6" ht="12">
      <c r="A602" s="1236"/>
      <c r="B602" s="293" t="s">
        <v>1016</v>
      </c>
      <c r="C602" s="1238" t="s">
        <v>1375</v>
      </c>
      <c r="D602" s="178">
        <v>180</v>
      </c>
      <c r="E602" s="361"/>
      <c r="F602" s="362">
        <f>D602*E602</f>
        <v>0</v>
      </c>
    </row>
    <row r="603" spans="1:6" ht="12">
      <c r="A603" s="1236"/>
      <c r="B603" s="293"/>
      <c r="C603" s="178"/>
      <c r="D603" s="178"/>
      <c r="E603" s="361"/>
      <c r="F603" s="362"/>
    </row>
    <row r="604" spans="1:6" ht="12">
      <c r="A604" s="1236" t="s">
        <v>13</v>
      </c>
      <c r="B604" s="293" t="s">
        <v>1017</v>
      </c>
      <c r="C604" s="178"/>
      <c r="D604" s="178"/>
      <c r="E604" s="361"/>
      <c r="F604" s="362"/>
    </row>
    <row r="605" spans="1:6" ht="12">
      <c r="A605" s="1236"/>
      <c r="B605" s="293" t="s">
        <v>1018</v>
      </c>
      <c r="C605" s="1237"/>
      <c r="D605" s="1237"/>
      <c r="E605" s="1184"/>
      <c r="F605" s="362"/>
    </row>
    <row r="606" spans="1:6" ht="12">
      <c r="A606" s="1236"/>
      <c r="B606" s="293" t="s">
        <v>1019</v>
      </c>
      <c r="C606" s="1238" t="s">
        <v>622</v>
      </c>
      <c r="D606" s="212">
        <v>2</v>
      </c>
      <c r="E606" s="361"/>
      <c r="F606" s="362">
        <f>D606*E606</f>
        <v>0</v>
      </c>
    </row>
    <row r="607" spans="1:6" ht="12">
      <c r="A607" s="1236"/>
      <c r="B607" s="293" t="s">
        <v>1020</v>
      </c>
      <c r="C607" s="1238" t="s">
        <v>622</v>
      </c>
      <c r="D607" s="212">
        <v>2</v>
      </c>
      <c r="E607" s="361"/>
      <c r="F607" s="362">
        <f>D607*E607</f>
        <v>0</v>
      </c>
    </row>
    <row r="608" spans="1:6" ht="12">
      <c r="A608" s="1236"/>
      <c r="B608" s="293"/>
      <c r="C608" s="178"/>
      <c r="D608" s="212"/>
      <c r="E608" s="361"/>
      <c r="F608" s="362"/>
    </row>
    <row r="609" spans="1:6" ht="12">
      <c r="A609" s="1236" t="s">
        <v>216</v>
      </c>
      <c r="B609" s="293" t="s">
        <v>1017</v>
      </c>
      <c r="C609" s="1237"/>
      <c r="D609" s="1239"/>
      <c r="E609" s="1184"/>
      <c r="F609" s="362"/>
    </row>
    <row r="610" spans="1:6" ht="12">
      <c r="A610" s="1236"/>
      <c r="B610" s="293" t="s">
        <v>1021</v>
      </c>
      <c r="C610" s="178"/>
      <c r="D610" s="212"/>
      <c r="E610" s="361"/>
      <c r="F610" s="362"/>
    </row>
    <row r="611" spans="1:6" ht="12">
      <c r="A611" s="1236"/>
      <c r="B611" s="293" t="s">
        <v>1022</v>
      </c>
      <c r="C611" s="1238" t="s">
        <v>622</v>
      </c>
      <c r="D611" s="1239">
        <v>2</v>
      </c>
      <c r="E611" s="1184"/>
      <c r="F611" s="1185">
        <f>D611*E611</f>
        <v>0</v>
      </c>
    </row>
    <row r="612" spans="1:6" ht="12">
      <c r="A612" s="1236"/>
      <c r="B612" s="293"/>
      <c r="C612" s="178"/>
      <c r="D612" s="212"/>
      <c r="E612" s="361"/>
      <c r="F612" s="362"/>
    </row>
    <row r="613" spans="1:6" ht="12">
      <c r="A613" s="1236" t="s">
        <v>217</v>
      </c>
      <c r="B613" s="293" t="s">
        <v>1017</v>
      </c>
      <c r="C613" s="178"/>
      <c r="D613" s="212"/>
      <c r="E613" s="361"/>
      <c r="F613" s="362"/>
    </row>
    <row r="614" spans="1:6" ht="12">
      <c r="A614" s="1236"/>
      <c r="B614" s="293" t="s">
        <v>1023</v>
      </c>
      <c r="C614" s="178"/>
      <c r="D614" s="212"/>
      <c r="E614" s="361"/>
      <c r="F614" s="362"/>
    </row>
    <row r="615" spans="1:6" ht="12">
      <c r="A615" s="1236"/>
      <c r="B615" s="293" t="s">
        <v>1024</v>
      </c>
      <c r="C615" s="1238" t="s">
        <v>622</v>
      </c>
      <c r="D615" s="1239">
        <v>1</v>
      </c>
      <c r="E615" s="1184"/>
      <c r="F615" s="362">
        <f>D615*E615</f>
        <v>0</v>
      </c>
    </row>
    <row r="616" spans="1:6" ht="12">
      <c r="A616" s="1236"/>
      <c r="B616" s="293"/>
      <c r="C616" s="1237"/>
      <c r="D616" s="1239"/>
      <c r="E616" s="1184"/>
      <c r="F616" s="1185"/>
    </row>
    <row r="617" spans="1:6" ht="12">
      <c r="A617" s="1236" t="s">
        <v>218</v>
      </c>
      <c r="B617" s="293" t="s">
        <v>1025</v>
      </c>
      <c r="C617" s="178"/>
      <c r="D617" s="212"/>
      <c r="E617" s="361"/>
      <c r="F617" s="362"/>
    </row>
    <row r="618" spans="1:6" ht="12">
      <c r="A618" s="1236"/>
      <c r="B618" s="293" t="s">
        <v>1026</v>
      </c>
      <c r="C618" s="1238" t="s">
        <v>622</v>
      </c>
      <c r="D618" s="212">
        <v>1</v>
      </c>
      <c r="E618" s="361"/>
      <c r="F618" s="362">
        <f>D618*E618</f>
        <v>0</v>
      </c>
    </row>
    <row r="619" spans="1:6" ht="12">
      <c r="A619" s="1236"/>
      <c r="B619" s="293"/>
      <c r="C619" s="178"/>
      <c r="D619" s="212"/>
      <c r="E619" s="361"/>
      <c r="F619" s="362"/>
    </row>
    <row r="620" spans="1:6" ht="12">
      <c r="A620" s="1236" t="s">
        <v>221</v>
      </c>
      <c r="B620" s="293" t="s">
        <v>1040</v>
      </c>
      <c r="C620" s="1237"/>
      <c r="D620" s="1239"/>
      <c r="E620" s="1184"/>
      <c r="F620" s="362"/>
    </row>
    <row r="621" spans="1:6" ht="12">
      <c r="A621" s="1236"/>
      <c r="B621" s="293" t="s">
        <v>1027</v>
      </c>
      <c r="C621" s="1238" t="s">
        <v>622</v>
      </c>
      <c r="D621" s="212">
        <v>2</v>
      </c>
      <c r="E621" s="361"/>
      <c r="F621" s="362">
        <f>D621*E621</f>
        <v>0</v>
      </c>
    </row>
    <row r="622" spans="1:6" ht="12">
      <c r="A622" s="1236"/>
      <c r="B622" s="293"/>
      <c r="C622" s="1237"/>
      <c r="D622" s="1239"/>
      <c r="E622" s="1184"/>
      <c r="F622" s="1185"/>
    </row>
    <row r="623" spans="1:6" ht="12">
      <c r="A623" s="1236" t="s">
        <v>219</v>
      </c>
      <c r="B623" s="293" t="s">
        <v>1028</v>
      </c>
      <c r="C623" s="178"/>
      <c r="D623" s="212"/>
      <c r="E623" s="361"/>
      <c r="F623" s="362"/>
    </row>
    <row r="624" spans="1:6" ht="12">
      <c r="A624" s="1236"/>
      <c r="B624" s="293" t="s">
        <v>1029</v>
      </c>
      <c r="C624" s="1238" t="s">
        <v>622</v>
      </c>
      <c r="D624" s="212">
        <v>1</v>
      </c>
      <c r="E624" s="361"/>
      <c r="F624" s="362">
        <f>D624*E624</f>
        <v>0</v>
      </c>
    </row>
    <row r="625" spans="1:6" ht="12">
      <c r="A625" s="1236"/>
      <c r="B625" s="293"/>
      <c r="C625" s="1237"/>
      <c r="D625" s="1239"/>
      <c r="E625" s="1184"/>
      <c r="F625" s="362"/>
    </row>
    <row r="626" spans="1:6" ht="12">
      <c r="A626" s="1236" t="s">
        <v>220</v>
      </c>
      <c r="B626" s="293" t="s">
        <v>1030</v>
      </c>
      <c r="C626" s="1238" t="s">
        <v>622</v>
      </c>
      <c r="D626" s="212">
        <v>3</v>
      </c>
      <c r="E626" s="361"/>
      <c r="F626" s="362">
        <f>D626*E626</f>
        <v>0</v>
      </c>
    </row>
    <row r="627" spans="1:6" ht="12">
      <c r="A627" s="1236"/>
      <c r="B627" s="293"/>
      <c r="C627" s="178"/>
      <c r="D627" s="212"/>
      <c r="E627" s="361"/>
      <c r="F627" s="362"/>
    </row>
    <row r="628" spans="1:6" ht="19.5">
      <c r="A628" s="1236" t="s">
        <v>223</v>
      </c>
      <c r="B628" s="293" t="s">
        <v>1031</v>
      </c>
      <c r="C628" s="1238" t="s">
        <v>622</v>
      </c>
      <c r="D628" s="212">
        <v>1</v>
      </c>
      <c r="E628" s="361"/>
      <c r="F628" s="362">
        <f>D628*E628</f>
        <v>0</v>
      </c>
    </row>
    <row r="629" spans="1:6" ht="12">
      <c r="A629" s="1236"/>
      <c r="B629" s="293"/>
      <c r="C629" s="178"/>
      <c r="D629" s="178"/>
      <c r="E629" s="361"/>
      <c r="F629" s="362"/>
    </row>
    <row r="630" spans="1:6" ht="12">
      <c r="A630" s="1236" t="s">
        <v>595</v>
      </c>
      <c r="B630" s="293" t="s">
        <v>1032</v>
      </c>
      <c r="C630" s="178"/>
      <c r="D630" s="178"/>
      <c r="E630" s="361"/>
      <c r="F630" s="362"/>
    </row>
    <row r="631" spans="1:6" ht="12">
      <c r="A631" s="1236"/>
      <c r="B631" s="293" t="s">
        <v>2903</v>
      </c>
      <c r="C631" s="226" t="s">
        <v>2026</v>
      </c>
      <c r="D631" s="240">
        <v>0.05</v>
      </c>
      <c r="E631" s="420">
        <f>SUM(F542:F628)</f>
        <v>0</v>
      </c>
      <c r="F631" s="362">
        <f>D631*E631</f>
        <v>0</v>
      </c>
    </row>
    <row r="632" spans="1:6" ht="12">
      <c r="A632" s="1240"/>
      <c r="B632" s="1241"/>
      <c r="C632" s="217"/>
      <c r="D632" s="217"/>
      <c r="E632" s="422"/>
      <c r="F632" s="423"/>
    </row>
    <row r="633" spans="1:6" ht="12">
      <c r="A633" s="1236"/>
      <c r="B633" s="293"/>
      <c r="C633" s="1237"/>
      <c r="D633" s="1237"/>
      <c r="E633" s="1184"/>
      <c r="F633" s="1185"/>
    </row>
    <row r="634" spans="1:7" s="1212" customFormat="1" ht="11.25">
      <c r="A634" s="185" t="s">
        <v>1130</v>
      </c>
      <c r="B634" s="1245" t="s">
        <v>1060</v>
      </c>
      <c r="C634" s="357"/>
      <c r="D634" s="357"/>
      <c r="E634" s="1191"/>
      <c r="F634" s="1169">
        <f>SUM(F541:F631)</f>
        <v>0</v>
      </c>
      <c r="G634" s="1211"/>
    </row>
    <row r="635" spans="1:7" s="1212" customFormat="1" ht="11.25">
      <c r="A635" s="185"/>
      <c r="B635" s="1245"/>
      <c r="C635" s="357"/>
      <c r="D635" s="357"/>
      <c r="E635" s="1191"/>
      <c r="F635" s="1169"/>
      <c r="G635" s="1211"/>
    </row>
    <row r="636" spans="1:6" ht="12">
      <c r="A636" s="1236"/>
      <c r="B636" s="293"/>
      <c r="C636" s="178"/>
      <c r="D636" s="178"/>
      <c r="E636" s="361"/>
      <c r="F636" s="362"/>
    </row>
    <row r="637" spans="1:6" ht="12">
      <c r="A637" s="1236"/>
      <c r="B637" s="293"/>
      <c r="C637" s="178"/>
      <c r="D637" s="178"/>
      <c r="E637" s="361"/>
      <c r="F637" s="417"/>
    </row>
    <row r="638" spans="1:7" s="1177" customFormat="1" ht="12.75">
      <c r="A638" s="1244" t="s">
        <v>532</v>
      </c>
      <c r="B638" s="318" t="s">
        <v>1051</v>
      </c>
      <c r="C638" s="1249"/>
      <c r="D638" s="1235"/>
      <c r="E638" s="1181"/>
      <c r="F638" s="1182"/>
      <c r="G638" s="1176"/>
    </row>
    <row r="639" spans="1:6" ht="12">
      <c r="A639" s="1236"/>
      <c r="B639" s="293"/>
      <c r="C639" s="178"/>
      <c r="D639" s="178"/>
      <c r="E639" s="361"/>
      <c r="F639" s="362"/>
    </row>
    <row r="640" spans="1:6" ht="12">
      <c r="A640" s="1236" t="s">
        <v>1408</v>
      </c>
      <c r="B640" s="293" t="s">
        <v>1054</v>
      </c>
      <c r="C640" s="178"/>
      <c r="D640" s="178"/>
      <c r="E640" s="361"/>
      <c r="F640" s="362"/>
    </row>
    <row r="641" spans="1:6" ht="12">
      <c r="A641" s="1236"/>
      <c r="B641" s="293" t="s">
        <v>1052</v>
      </c>
      <c r="C641" s="1238" t="s">
        <v>193</v>
      </c>
      <c r="D641" s="178">
        <v>120</v>
      </c>
      <c r="E641" s="361"/>
      <c r="F641" s="362">
        <f>D641*E641</f>
        <v>0</v>
      </c>
    </row>
    <row r="642" spans="1:6" ht="12">
      <c r="A642" s="1236"/>
      <c r="B642" s="293"/>
      <c r="C642" s="178"/>
      <c r="D642" s="178"/>
      <c r="E642" s="361"/>
      <c r="F642" s="362"/>
    </row>
    <row r="643" spans="1:6" ht="12">
      <c r="A643" s="1236" t="s">
        <v>1409</v>
      </c>
      <c r="B643" s="293" t="s">
        <v>1041</v>
      </c>
      <c r="C643" s="1238" t="s">
        <v>193</v>
      </c>
      <c r="D643" s="1237">
        <v>120</v>
      </c>
      <c r="E643" s="1184"/>
      <c r="F643" s="1185">
        <f>D643*E643</f>
        <v>0</v>
      </c>
    </row>
    <row r="644" spans="1:6" ht="12">
      <c r="A644" s="1236"/>
      <c r="B644" s="293"/>
      <c r="C644" s="178"/>
      <c r="D644" s="178"/>
      <c r="E644" s="361"/>
      <c r="F644" s="362"/>
    </row>
    <row r="645" spans="1:6" ht="12">
      <c r="A645" s="1236" t="s">
        <v>1410</v>
      </c>
      <c r="B645" s="293" t="s">
        <v>1042</v>
      </c>
      <c r="C645" s="178"/>
      <c r="D645" s="178"/>
      <c r="E645" s="361"/>
      <c r="F645" s="362"/>
    </row>
    <row r="646" spans="1:6" ht="12">
      <c r="A646" s="1236" t="s">
        <v>685</v>
      </c>
      <c r="B646" s="293" t="s">
        <v>1043</v>
      </c>
      <c r="C646" s="1238" t="s">
        <v>622</v>
      </c>
      <c r="D646" s="212">
        <v>96</v>
      </c>
      <c r="E646" s="361"/>
      <c r="F646" s="362">
        <f>D646*E646</f>
        <v>0</v>
      </c>
    </row>
    <row r="647" spans="1:6" ht="12">
      <c r="A647" s="1236" t="s">
        <v>685</v>
      </c>
      <c r="B647" s="293" t="s">
        <v>1053</v>
      </c>
      <c r="C647" s="1238" t="s">
        <v>622</v>
      </c>
      <c r="D647" s="212">
        <v>4</v>
      </c>
      <c r="E647" s="361"/>
      <c r="F647" s="362">
        <f>D647*E647</f>
        <v>0</v>
      </c>
    </row>
    <row r="648" spans="1:6" ht="12">
      <c r="A648" s="1236" t="s">
        <v>685</v>
      </c>
      <c r="B648" s="293" t="s">
        <v>1055</v>
      </c>
      <c r="C648" s="1238" t="s">
        <v>622</v>
      </c>
      <c r="D648" s="1239">
        <v>3</v>
      </c>
      <c r="E648" s="1184"/>
      <c r="F648" s="1185">
        <f>D648*E648</f>
        <v>0</v>
      </c>
    </row>
    <row r="649" spans="1:6" ht="12">
      <c r="A649" s="1236" t="s">
        <v>685</v>
      </c>
      <c r="B649" s="293" t="s">
        <v>1056</v>
      </c>
      <c r="C649" s="1238" t="s">
        <v>622</v>
      </c>
      <c r="D649" s="212">
        <v>4</v>
      </c>
      <c r="E649" s="361"/>
      <c r="F649" s="362">
        <f>D649*E649</f>
        <v>0</v>
      </c>
    </row>
    <row r="650" spans="1:6" ht="12">
      <c r="A650" s="1236" t="s">
        <v>685</v>
      </c>
      <c r="B650" s="293" t="s">
        <v>1057</v>
      </c>
      <c r="C650" s="1238" t="s">
        <v>622</v>
      </c>
      <c r="D650" s="212">
        <v>3</v>
      </c>
      <c r="E650" s="361"/>
      <c r="F650" s="362">
        <f>D650*E650</f>
        <v>0</v>
      </c>
    </row>
    <row r="651" spans="1:6" ht="12">
      <c r="A651" s="1236"/>
      <c r="B651" s="293"/>
      <c r="C651" s="1237"/>
      <c r="D651" s="1239"/>
      <c r="E651" s="1184"/>
      <c r="F651" s="362"/>
    </row>
    <row r="652" spans="1:6" ht="12">
      <c r="A652" s="1236" t="s">
        <v>1411</v>
      </c>
      <c r="B652" s="293" t="s">
        <v>1044</v>
      </c>
      <c r="C652" s="178"/>
      <c r="D652" s="212"/>
      <c r="E652" s="361"/>
      <c r="F652" s="362"/>
    </row>
    <row r="653" spans="1:6" ht="12">
      <c r="A653" s="1236" t="s">
        <v>685</v>
      </c>
      <c r="B653" s="293" t="s">
        <v>1058</v>
      </c>
      <c r="C653" s="1238" t="s">
        <v>622</v>
      </c>
      <c r="D653" s="1239">
        <v>5</v>
      </c>
      <c r="E653" s="1184"/>
      <c r="F653" s="1185">
        <f>D653*E653</f>
        <v>0</v>
      </c>
    </row>
    <row r="654" spans="1:6" ht="12">
      <c r="A654" s="1236" t="s">
        <v>685</v>
      </c>
      <c r="B654" s="293" t="s">
        <v>1045</v>
      </c>
      <c r="C654" s="1238" t="s">
        <v>622</v>
      </c>
      <c r="D654" s="212">
        <v>2</v>
      </c>
      <c r="E654" s="361"/>
      <c r="F654" s="362">
        <f>D654*E654</f>
        <v>0</v>
      </c>
    </row>
    <row r="655" spans="1:6" ht="12">
      <c r="A655" s="1236" t="s">
        <v>685</v>
      </c>
      <c r="B655" s="293" t="s">
        <v>1059</v>
      </c>
      <c r="C655" s="1238" t="s">
        <v>622</v>
      </c>
      <c r="D655" s="212">
        <v>2</v>
      </c>
      <c r="E655" s="361"/>
      <c r="F655" s="362">
        <f>D655*E655</f>
        <v>0</v>
      </c>
    </row>
    <row r="656" spans="1:6" ht="12">
      <c r="A656" s="1236"/>
      <c r="B656" s="293"/>
      <c r="C656" s="1237"/>
      <c r="D656" s="1239"/>
      <c r="E656" s="1184"/>
      <c r="F656" s="362"/>
    </row>
    <row r="657" spans="1:6" ht="12">
      <c r="A657" s="1236" t="s">
        <v>1413</v>
      </c>
      <c r="B657" s="293" t="s">
        <v>1046</v>
      </c>
      <c r="C657" s="178"/>
      <c r="D657" s="178"/>
      <c r="E657" s="361"/>
      <c r="F657" s="362"/>
    </row>
    <row r="658" spans="1:6" ht="12">
      <c r="A658" s="1236"/>
      <c r="B658" s="293" t="s">
        <v>1047</v>
      </c>
      <c r="C658" s="1238" t="s">
        <v>1876</v>
      </c>
      <c r="D658" s="1237">
        <v>950</v>
      </c>
      <c r="E658" s="1184"/>
      <c r="F658" s="1185">
        <f>D658*E658</f>
        <v>0</v>
      </c>
    </row>
    <row r="659" spans="1:6" ht="12">
      <c r="A659" s="1236"/>
      <c r="B659" s="293"/>
      <c r="C659" s="178"/>
      <c r="D659" s="178"/>
      <c r="E659" s="361"/>
      <c r="F659" s="362"/>
    </row>
    <row r="660" spans="1:6" ht="12">
      <c r="A660" s="1236" t="s">
        <v>1414</v>
      </c>
      <c r="B660" s="293" t="s">
        <v>694</v>
      </c>
      <c r="C660" s="1238" t="s">
        <v>1670</v>
      </c>
      <c r="D660" s="178">
        <v>1</v>
      </c>
      <c r="E660" s="361"/>
      <c r="F660" s="362">
        <f>D660*E660</f>
        <v>0</v>
      </c>
    </row>
    <row r="661" spans="1:6" ht="12">
      <c r="A661" s="1236"/>
      <c r="B661" s="293"/>
      <c r="C661" s="178"/>
      <c r="D661" s="178"/>
      <c r="E661" s="361"/>
      <c r="F661" s="362"/>
    </row>
    <row r="662" spans="1:6" ht="19.5">
      <c r="A662" s="1236" t="s">
        <v>1415</v>
      </c>
      <c r="B662" s="293" t="s">
        <v>2025</v>
      </c>
      <c r="C662" s="1238" t="s">
        <v>2026</v>
      </c>
      <c r="D662" s="212">
        <v>1</v>
      </c>
      <c r="E662" s="361"/>
      <c r="F662" s="362">
        <f>D662*E662</f>
        <v>0</v>
      </c>
    </row>
    <row r="663" spans="1:6" ht="12">
      <c r="A663" s="1236"/>
      <c r="B663" s="293"/>
      <c r="C663" s="178"/>
      <c r="D663" s="212"/>
      <c r="E663" s="361"/>
      <c r="F663" s="362"/>
    </row>
    <row r="664" spans="1:6" ht="12">
      <c r="A664" s="1236" t="s">
        <v>1416</v>
      </c>
      <c r="B664" s="293" t="s">
        <v>459</v>
      </c>
      <c r="C664" s="178" t="s">
        <v>2026</v>
      </c>
      <c r="D664" s="212">
        <v>0</v>
      </c>
      <c r="E664" s="361"/>
      <c r="F664" s="362">
        <f>D664*E664</f>
        <v>0</v>
      </c>
    </row>
    <row r="665" spans="1:6" ht="12">
      <c r="A665" s="1236"/>
      <c r="B665" s="293"/>
      <c r="C665" s="178"/>
      <c r="D665" s="212"/>
      <c r="E665" s="361"/>
      <c r="F665" s="362"/>
    </row>
    <row r="666" spans="1:6" ht="19.5">
      <c r="A666" s="1236" t="s">
        <v>1416</v>
      </c>
      <c r="B666" s="293" t="s">
        <v>2888</v>
      </c>
      <c r="C666" s="1238" t="s">
        <v>2026</v>
      </c>
      <c r="D666" s="1239">
        <v>1</v>
      </c>
      <c r="E666" s="1184"/>
      <c r="F666" s="1185">
        <f>D666*E666</f>
        <v>0</v>
      </c>
    </row>
    <row r="667" spans="1:6" ht="12">
      <c r="A667" s="1236"/>
      <c r="B667" s="293"/>
      <c r="C667" s="178"/>
      <c r="D667" s="212"/>
      <c r="E667" s="361"/>
      <c r="F667" s="362"/>
    </row>
    <row r="668" spans="1:6" ht="12">
      <c r="A668" s="1236" t="s">
        <v>10</v>
      </c>
      <c r="B668" s="293" t="s">
        <v>1049</v>
      </c>
      <c r="C668" s="1238" t="s">
        <v>2026</v>
      </c>
      <c r="D668" s="212">
        <v>1</v>
      </c>
      <c r="E668" s="361"/>
      <c r="F668" s="362">
        <f>D668*E668</f>
        <v>0</v>
      </c>
    </row>
    <row r="669" spans="1:6" ht="12">
      <c r="A669" s="1236"/>
      <c r="B669" s="293"/>
      <c r="C669" s="178"/>
      <c r="D669" s="178"/>
      <c r="E669" s="361"/>
      <c r="F669" s="362"/>
    </row>
    <row r="670" spans="1:6" ht="12">
      <c r="A670" s="1236" t="s">
        <v>11</v>
      </c>
      <c r="B670" s="293" t="s">
        <v>1050</v>
      </c>
      <c r="C670" s="178"/>
      <c r="D670" s="178"/>
      <c r="E670" s="361"/>
      <c r="F670" s="362"/>
    </row>
    <row r="671" spans="1:6" ht="12">
      <c r="A671" s="1236"/>
      <c r="B671" s="293" t="s">
        <v>2904</v>
      </c>
      <c r="C671" s="240">
        <v>0.05</v>
      </c>
      <c r="D671" s="178"/>
      <c r="E671" s="420">
        <f>SUM(F641:F668)</f>
        <v>0</v>
      </c>
      <c r="F671" s="362">
        <f>C671*E671</f>
        <v>0</v>
      </c>
    </row>
    <row r="672" spans="1:6" ht="12">
      <c r="A672" s="1240"/>
      <c r="B672" s="1241"/>
      <c r="C672" s="217"/>
      <c r="D672" s="217"/>
      <c r="E672" s="422"/>
      <c r="F672" s="423"/>
    </row>
    <row r="673" spans="1:6" ht="12">
      <c r="A673" s="1236"/>
      <c r="B673" s="293"/>
      <c r="C673" s="1237"/>
      <c r="D673" s="1237"/>
      <c r="E673" s="1184"/>
      <c r="F673" s="362"/>
    </row>
    <row r="674" spans="1:7" s="1171" customFormat="1" ht="11.25">
      <c r="A674" s="1216" t="s">
        <v>532</v>
      </c>
      <c r="B674" s="1217" t="s">
        <v>1061</v>
      </c>
      <c r="C674" s="187"/>
      <c r="D674" s="187"/>
      <c r="E674" s="1191"/>
      <c r="F674" s="1169">
        <f>SUM(F640:F671)</f>
        <v>0</v>
      </c>
      <c r="G674" s="1170"/>
    </row>
    <row r="675" spans="1:6" ht="12">
      <c r="A675" s="1183"/>
      <c r="B675" s="487"/>
      <c r="C675" s="112"/>
      <c r="D675" s="112"/>
      <c r="E675" s="361"/>
      <c r="F675" s="362"/>
    </row>
  </sheetData>
  <sheetProtection password="C71F" sheet="1"/>
  <printOptions/>
  <pageMargins left="0.93" right="0.75" top="0.79" bottom="0.8" header="0.39" footer="0.39"/>
  <pageSetup horizontalDpi="600" verticalDpi="600" orientation="portrait" paperSize="9" scale="95" r:id="rId1"/>
  <headerFooter alignWithMargins="0">
    <oddFooter>&amp;Cstran: &amp;P</oddFooter>
  </headerFooter>
  <rowBreaks count="11" manualBreakCount="11">
    <brk id="53" max="6" man="1"/>
    <brk id="97" max="6" man="1"/>
    <brk id="131" max="6" man="1"/>
    <brk id="163" max="6" man="1"/>
    <brk id="218" max="6" man="1"/>
    <brk id="263" max="6" man="1"/>
    <brk id="318" max="6" man="1"/>
    <brk id="368" max="6" man="1"/>
    <brk id="418" max="6" man="1"/>
    <brk id="512" max="6" man="1"/>
    <brk id="565" max="6" man="1"/>
  </rowBreaks>
</worksheet>
</file>

<file path=xl/worksheets/sheet7.xml><?xml version="1.0" encoding="utf-8"?>
<worksheet xmlns="http://schemas.openxmlformats.org/spreadsheetml/2006/main" xmlns:r="http://schemas.openxmlformats.org/officeDocument/2006/relationships">
  <dimension ref="A1:F148"/>
  <sheetViews>
    <sheetView view="pageBreakPreview" zoomScaleSheetLayoutView="100" zoomScalePageLayoutView="0" workbookViewId="0" topLeftCell="A22">
      <selection activeCell="F36" sqref="F36"/>
    </sheetView>
  </sheetViews>
  <sheetFormatPr defaultColWidth="9.140625" defaultRowHeight="12.75"/>
  <cols>
    <col min="1" max="1" width="7.140625" style="1203" customWidth="1"/>
    <col min="2" max="2" width="50.57421875" style="1213" customWidth="1"/>
    <col min="3" max="3" width="9.140625" style="434" customWidth="1"/>
    <col min="4" max="4" width="5.7109375" style="434" customWidth="1"/>
    <col min="5" max="5" width="7.8515625" style="434" customWidth="1"/>
    <col min="6" max="6" width="14.140625" style="497" bestFit="1" customWidth="1"/>
    <col min="7" max="7" width="1.421875" style="1167" customWidth="1"/>
    <col min="8" max="16384" width="8.7109375" style="1167" customWidth="1"/>
  </cols>
  <sheetData>
    <row r="1" spans="1:6" s="1279" customFormat="1" ht="15">
      <c r="A1" s="265" t="s">
        <v>2543</v>
      </c>
      <c r="B1" s="1288" t="s">
        <v>2550</v>
      </c>
      <c r="C1" s="1289"/>
      <c r="D1" s="1290"/>
      <c r="E1" s="466"/>
      <c r="F1" s="1278"/>
    </row>
    <row r="2" spans="1:6" ht="12">
      <c r="A2" s="170"/>
      <c r="B2" s="283"/>
      <c r="C2" s="178"/>
      <c r="D2" s="234"/>
      <c r="E2" s="361"/>
      <c r="F2" s="362"/>
    </row>
    <row r="3" spans="1:6" ht="12">
      <c r="A3" s="170"/>
      <c r="B3" s="283" t="s">
        <v>530</v>
      </c>
      <c r="C3" s="178"/>
      <c r="D3" s="234"/>
      <c r="E3" s="361"/>
      <c r="F3" s="362"/>
    </row>
    <row r="4" spans="1:6" ht="12">
      <c r="A4" s="170"/>
      <c r="B4" s="274"/>
      <c r="C4" s="231"/>
      <c r="D4" s="213"/>
      <c r="E4" s="406"/>
      <c r="F4" s="362"/>
    </row>
    <row r="5" spans="1:6" ht="12">
      <c r="A5" s="1291"/>
      <c r="B5" s="283" t="s">
        <v>1066</v>
      </c>
      <c r="C5" s="1292"/>
      <c r="D5" s="1293"/>
      <c r="E5" s="1280"/>
      <c r="F5" s="457">
        <f>F145</f>
        <v>0</v>
      </c>
    </row>
    <row r="6" spans="1:6" ht="12">
      <c r="A6" s="1294"/>
      <c r="B6" s="1295"/>
      <c r="C6" s="1296"/>
      <c r="D6" s="1297"/>
      <c r="E6" s="1281"/>
      <c r="F6" s="1282"/>
    </row>
    <row r="7" spans="1:6" ht="12">
      <c r="A7" s="1298"/>
      <c r="B7" s="283"/>
      <c r="C7" s="1292"/>
      <c r="D7" s="1293"/>
      <c r="E7" s="1280"/>
      <c r="F7" s="1283"/>
    </row>
    <row r="8" spans="1:6" ht="12">
      <c r="A8" s="1236"/>
      <c r="B8" s="293"/>
      <c r="C8" s="178"/>
      <c r="D8" s="234"/>
      <c r="E8" s="361"/>
      <c r="F8" s="417"/>
    </row>
    <row r="9" spans="1:6" ht="12">
      <c r="A9" s="1236"/>
      <c r="B9" s="283" t="s">
        <v>1066</v>
      </c>
      <c r="C9" s="178"/>
      <c r="D9" s="234"/>
      <c r="E9" s="361"/>
      <c r="F9" s="417"/>
    </row>
    <row r="10" spans="1:6" ht="12">
      <c r="A10" s="1236"/>
      <c r="B10" s="293"/>
      <c r="C10" s="178"/>
      <c r="D10" s="234"/>
      <c r="E10" s="361"/>
      <c r="F10" s="417"/>
    </row>
    <row r="11" spans="1:6" ht="12">
      <c r="A11" s="1236"/>
      <c r="B11" s="283" t="s">
        <v>351</v>
      </c>
      <c r="C11" s="178"/>
      <c r="D11" s="234"/>
      <c r="E11" s="361"/>
      <c r="F11" s="417"/>
    </row>
    <row r="12" spans="1:4" ht="12">
      <c r="A12" s="1236"/>
      <c r="B12" s="293" t="s">
        <v>352</v>
      </c>
      <c r="C12" s="224"/>
      <c r="D12" s="316"/>
    </row>
    <row r="13" spans="1:4" ht="15">
      <c r="A13" s="1236"/>
      <c r="B13" s="1299"/>
      <c r="C13" s="224"/>
      <c r="D13" s="316"/>
    </row>
    <row r="14" spans="1:6" ht="39.75">
      <c r="A14" s="1236"/>
      <c r="B14" s="293" t="s">
        <v>353</v>
      </c>
      <c r="C14" s="1255"/>
      <c r="D14" s="1300"/>
      <c r="E14" s="1284"/>
      <c r="F14" s="113"/>
    </row>
    <row r="15" spans="1:6" ht="12">
      <c r="A15" s="1236"/>
      <c r="B15" s="293"/>
      <c r="C15" s="1255"/>
      <c r="D15" s="1300"/>
      <c r="E15" s="1284"/>
      <c r="F15" s="113"/>
    </row>
    <row r="16" spans="1:6" ht="19.5">
      <c r="A16" s="1236"/>
      <c r="B16" s="293" t="s">
        <v>354</v>
      </c>
      <c r="C16" s="1255"/>
      <c r="D16" s="1300"/>
      <c r="E16" s="1284"/>
      <c r="F16" s="113"/>
    </row>
    <row r="17" spans="1:6" ht="12">
      <c r="A17" s="1236"/>
      <c r="B17" s="293"/>
      <c r="C17" s="1255"/>
      <c r="D17" s="1300"/>
      <c r="E17" s="1284"/>
      <c r="F17" s="113"/>
    </row>
    <row r="18" spans="1:6" ht="12">
      <c r="A18" s="1236"/>
      <c r="B18" s="293" t="s">
        <v>355</v>
      </c>
      <c r="C18" s="1255"/>
      <c r="D18" s="1300"/>
      <c r="E18" s="1284"/>
      <c r="F18" s="113"/>
    </row>
    <row r="19" spans="1:6" ht="12">
      <c r="A19" s="1236"/>
      <c r="B19" s="293" t="s">
        <v>356</v>
      </c>
      <c r="C19" s="1255"/>
      <c r="D19" s="1300"/>
      <c r="E19" s="1284"/>
      <c r="F19" s="113"/>
    </row>
    <row r="20" spans="1:5" ht="39.75">
      <c r="A20" s="1236"/>
      <c r="B20" s="293" t="s">
        <v>2905</v>
      </c>
      <c r="C20" s="1301" t="s">
        <v>358</v>
      </c>
      <c r="D20" s="1302" t="s">
        <v>357</v>
      </c>
      <c r="E20" s="1284"/>
    </row>
    <row r="21" spans="1:4" ht="40.5">
      <c r="A21" s="1236"/>
      <c r="B21" s="293" t="s">
        <v>2906</v>
      </c>
      <c r="C21" s="1301" t="s">
        <v>358</v>
      </c>
      <c r="D21" s="359" t="s">
        <v>1213</v>
      </c>
    </row>
    <row r="22" spans="1:6" ht="12">
      <c r="A22" s="1236"/>
      <c r="B22" s="293"/>
      <c r="C22" s="1255"/>
      <c r="D22" s="1300"/>
      <c r="E22" s="1284"/>
      <c r="F22" s="113"/>
    </row>
    <row r="23" spans="1:6" ht="12">
      <c r="A23" s="1236"/>
      <c r="B23" s="293" t="s">
        <v>359</v>
      </c>
      <c r="C23" s="1255"/>
      <c r="D23" s="1300"/>
      <c r="E23" s="1284"/>
      <c r="F23" s="113"/>
    </row>
    <row r="24" spans="1:6" ht="12">
      <c r="A24" s="1236"/>
      <c r="B24" s="293"/>
      <c r="C24" s="1255"/>
      <c r="D24" s="1300"/>
      <c r="E24" s="1284"/>
      <c r="F24" s="113"/>
    </row>
    <row r="25" spans="1:6" ht="30">
      <c r="A25" s="1236"/>
      <c r="B25" s="293" t="s">
        <v>1212</v>
      </c>
      <c r="C25" s="1255"/>
      <c r="D25" s="1300"/>
      <c r="E25" s="1284"/>
      <c r="F25" s="113"/>
    </row>
    <row r="26" spans="1:6" ht="12">
      <c r="A26" s="1236"/>
      <c r="B26" s="293"/>
      <c r="C26" s="178"/>
      <c r="D26" s="234"/>
      <c r="E26" s="361"/>
      <c r="F26" s="417"/>
    </row>
    <row r="27" spans="1:6" ht="12">
      <c r="A27" s="1236" t="s">
        <v>1408</v>
      </c>
      <c r="B27" s="283" t="s">
        <v>1214</v>
      </c>
      <c r="C27" s="178"/>
      <c r="D27" s="234"/>
      <c r="E27" s="361"/>
      <c r="F27" s="417"/>
    </row>
    <row r="28" spans="1:6" ht="12">
      <c r="A28" s="1236"/>
      <c r="B28" s="293" t="s">
        <v>1215</v>
      </c>
      <c r="C28" s="178"/>
      <c r="D28" s="234"/>
      <c r="E28" s="361"/>
      <c r="F28" s="417"/>
    </row>
    <row r="29" spans="1:6" ht="30">
      <c r="A29" s="1236"/>
      <c r="B29" s="293" t="s">
        <v>1216</v>
      </c>
      <c r="C29" s="178"/>
      <c r="D29" s="234"/>
      <c r="E29" s="361"/>
      <c r="F29" s="417"/>
    </row>
    <row r="30" spans="1:6" ht="12">
      <c r="A30" s="1236"/>
      <c r="B30" s="293" t="s">
        <v>1217</v>
      </c>
      <c r="C30" s="178"/>
      <c r="D30" s="234"/>
      <c r="E30" s="361"/>
      <c r="F30" s="417"/>
    </row>
    <row r="31" spans="1:6" ht="19.5">
      <c r="A31" s="1236"/>
      <c r="B31" s="293" t="s">
        <v>1218</v>
      </c>
      <c r="C31" s="178"/>
      <c r="D31" s="234"/>
      <c r="E31" s="361"/>
      <c r="F31" s="417"/>
    </row>
    <row r="32" spans="1:6" ht="12">
      <c r="A32" s="1236"/>
      <c r="B32" s="293" t="s">
        <v>1219</v>
      </c>
      <c r="C32" s="178"/>
      <c r="D32" s="234"/>
      <c r="E32" s="361"/>
      <c r="F32" s="417"/>
    </row>
    <row r="33" spans="1:6" ht="12">
      <c r="A33" s="1236"/>
      <c r="B33" s="293" t="s">
        <v>1220</v>
      </c>
      <c r="C33" s="1238" t="s">
        <v>622</v>
      </c>
      <c r="D33" s="1303">
        <v>8</v>
      </c>
      <c r="E33" s="361"/>
      <c r="F33" s="362">
        <f>D33*E33</f>
        <v>0</v>
      </c>
    </row>
    <row r="34" spans="1:6" ht="12">
      <c r="A34" s="1236"/>
      <c r="B34" s="293"/>
      <c r="C34" s="178"/>
      <c r="D34" s="312"/>
      <c r="E34" s="361"/>
      <c r="F34" s="417"/>
    </row>
    <row r="35" spans="1:6" ht="12">
      <c r="A35" s="1236" t="s">
        <v>1409</v>
      </c>
      <c r="B35" s="283" t="s">
        <v>1221</v>
      </c>
      <c r="C35" s="178"/>
      <c r="D35" s="312"/>
      <c r="E35" s="361"/>
      <c r="F35" s="417"/>
    </row>
    <row r="36" spans="1:6" ht="12">
      <c r="A36" s="1236"/>
      <c r="B36" s="293" t="s">
        <v>1222</v>
      </c>
      <c r="C36" s="178"/>
      <c r="D36" s="312"/>
      <c r="E36" s="361"/>
      <c r="F36" s="417"/>
    </row>
    <row r="37" spans="1:6" ht="12">
      <c r="A37" s="1236"/>
      <c r="B37" s="293" t="s">
        <v>1223</v>
      </c>
      <c r="C37" s="1238" t="s">
        <v>622</v>
      </c>
      <c r="D37" s="1303">
        <v>4</v>
      </c>
      <c r="E37" s="361"/>
      <c r="F37" s="362">
        <f>D37*E37</f>
        <v>0</v>
      </c>
    </row>
    <row r="38" spans="1:6" ht="12">
      <c r="A38" s="1236"/>
      <c r="B38" s="293"/>
      <c r="C38" s="178"/>
      <c r="D38" s="312"/>
      <c r="E38" s="361"/>
      <c r="F38" s="417"/>
    </row>
    <row r="39" spans="1:6" ht="12">
      <c r="A39" s="1236" t="s">
        <v>1410</v>
      </c>
      <c r="B39" s="283" t="s">
        <v>1224</v>
      </c>
      <c r="C39" s="178"/>
      <c r="D39" s="312"/>
      <c r="E39" s="361"/>
      <c r="F39" s="417"/>
    </row>
    <row r="40" spans="1:6" ht="12">
      <c r="A40" s="1236"/>
      <c r="B40" s="293" t="s">
        <v>1225</v>
      </c>
      <c r="C40" s="178"/>
      <c r="D40" s="312"/>
      <c r="E40" s="361"/>
      <c r="F40" s="417"/>
    </row>
    <row r="41" spans="1:6" ht="12">
      <c r="A41" s="1236"/>
      <c r="B41" s="293" t="s">
        <v>1223</v>
      </c>
      <c r="C41" s="1238" t="s">
        <v>622</v>
      </c>
      <c r="D41" s="1303">
        <v>1</v>
      </c>
      <c r="E41" s="361"/>
      <c r="F41" s="362">
        <f>D41*E41</f>
        <v>0</v>
      </c>
    </row>
    <row r="42" spans="1:6" ht="12">
      <c r="A42" s="1236"/>
      <c r="B42" s="293"/>
      <c r="C42" s="178"/>
      <c r="D42" s="312"/>
      <c r="E42" s="361"/>
      <c r="F42" s="417"/>
    </row>
    <row r="43" spans="1:6" ht="12">
      <c r="A43" s="1236" t="s">
        <v>1411</v>
      </c>
      <c r="B43" s="283" t="s">
        <v>1226</v>
      </c>
      <c r="C43" s="178"/>
      <c r="D43" s="312"/>
      <c r="E43" s="361"/>
      <c r="F43" s="417"/>
    </row>
    <row r="44" spans="1:6" ht="12">
      <c r="A44" s="1236"/>
      <c r="B44" s="293" t="s">
        <v>1227</v>
      </c>
      <c r="C44" s="178"/>
      <c r="D44" s="312"/>
      <c r="E44" s="361"/>
      <c r="F44" s="417"/>
    </row>
    <row r="45" spans="1:6" ht="12">
      <c r="A45" s="1236"/>
      <c r="B45" s="293" t="s">
        <v>1223</v>
      </c>
      <c r="C45" s="1238" t="s">
        <v>622</v>
      </c>
      <c r="D45" s="1303">
        <v>1</v>
      </c>
      <c r="E45" s="361"/>
      <c r="F45" s="362">
        <f>D45*E45</f>
        <v>0</v>
      </c>
    </row>
    <row r="46" spans="1:6" ht="12">
      <c r="A46" s="1236"/>
      <c r="B46" s="293"/>
      <c r="C46" s="178"/>
      <c r="D46" s="312"/>
      <c r="E46" s="361"/>
      <c r="F46" s="417"/>
    </row>
    <row r="47" spans="1:6" ht="12">
      <c r="A47" s="1236" t="s">
        <v>1412</v>
      </c>
      <c r="B47" s="283" t="s">
        <v>1228</v>
      </c>
      <c r="C47" s="178"/>
      <c r="D47" s="312"/>
      <c r="E47" s="361"/>
      <c r="F47" s="417"/>
    </row>
    <row r="48" spans="1:6" ht="12">
      <c r="A48" s="1236"/>
      <c r="B48" s="293" t="s">
        <v>1229</v>
      </c>
      <c r="C48" s="178"/>
      <c r="D48" s="312"/>
      <c r="E48" s="361"/>
      <c r="F48" s="417"/>
    </row>
    <row r="49" spans="1:6" ht="12">
      <c r="A49" s="1236"/>
      <c r="B49" s="293" t="s">
        <v>1223</v>
      </c>
      <c r="C49" s="1238" t="s">
        <v>622</v>
      </c>
      <c r="D49" s="1303">
        <v>2</v>
      </c>
      <c r="E49" s="361"/>
      <c r="F49" s="362">
        <f>D49*E49</f>
        <v>0</v>
      </c>
    </row>
    <row r="50" spans="1:6" ht="12">
      <c r="A50" s="1236"/>
      <c r="B50" s="293"/>
      <c r="C50" s="178"/>
      <c r="D50" s="312"/>
      <c r="E50" s="361"/>
      <c r="F50" s="417"/>
    </row>
    <row r="51" spans="1:6" ht="12">
      <c r="A51" s="1236" t="s">
        <v>1413</v>
      </c>
      <c r="B51" s="283" t="s">
        <v>1230</v>
      </c>
      <c r="C51" s="178"/>
      <c r="D51" s="312"/>
      <c r="E51" s="361"/>
      <c r="F51" s="417"/>
    </row>
    <row r="52" spans="1:6" ht="12">
      <c r="A52" s="1236"/>
      <c r="B52" s="293" t="s">
        <v>1231</v>
      </c>
      <c r="C52" s="178"/>
      <c r="D52" s="312"/>
      <c r="E52" s="361"/>
      <c r="F52" s="417"/>
    </row>
    <row r="53" spans="1:6" ht="30">
      <c r="A53" s="1236"/>
      <c r="B53" s="293" t="s">
        <v>1232</v>
      </c>
      <c r="C53" s="1238" t="s">
        <v>622</v>
      </c>
      <c r="D53" s="1303">
        <v>2</v>
      </c>
      <c r="E53" s="361"/>
      <c r="F53" s="362">
        <f>D53*E53</f>
        <v>0</v>
      </c>
    </row>
    <row r="54" spans="1:6" ht="12">
      <c r="A54" s="1236"/>
      <c r="B54" s="293"/>
      <c r="C54" s="178"/>
      <c r="D54" s="312"/>
      <c r="E54" s="361"/>
      <c r="F54" s="417"/>
    </row>
    <row r="55" spans="1:6" ht="12">
      <c r="A55" s="1236" t="s">
        <v>1414</v>
      </c>
      <c r="B55" s="283" t="s">
        <v>1233</v>
      </c>
      <c r="C55" s="178"/>
      <c r="D55" s="312"/>
      <c r="E55" s="361"/>
      <c r="F55" s="417"/>
    </row>
    <row r="56" spans="1:6" ht="12">
      <c r="A56" s="1236"/>
      <c r="B56" s="293" t="s">
        <v>1234</v>
      </c>
      <c r="C56" s="178"/>
      <c r="D56" s="312"/>
      <c r="E56" s="361"/>
      <c r="F56" s="417"/>
    </row>
    <row r="57" spans="1:6" ht="30">
      <c r="A57" s="1236"/>
      <c r="B57" s="293" t="s">
        <v>1232</v>
      </c>
      <c r="C57" s="1238" t="s">
        <v>622</v>
      </c>
      <c r="D57" s="1303">
        <v>6</v>
      </c>
      <c r="E57" s="361"/>
      <c r="F57" s="362">
        <f>D57*E57</f>
        <v>0</v>
      </c>
    </row>
    <row r="58" spans="1:6" ht="12">
      <c r="A58" s="1236"/>
      <c r="B58" s="293"/>
      <c r="C58" s="178"/>
      <c r="D58" s="312"/>
      <c r="E58" s="361"/>
      <c r="F58" s="417"/>
    </row>
    <row r="59" spans="1:6" ht="12">
      <c r="A59" s="1236" t="s">
        <v>1415</v>
      </c>
      <c r="B59" s="283" t="s">
        <v>1235</v>
      </c>
      <c r="C59" s="178"/>
      <c r="D59" s="312"/>
      <c r="E59" s="361"/>
      <c r="F59" s="417"/>
    </row>
    <row r="60" spans="1:6" ht="12">
      <c r="A60" s="1236"/>
      <c r="B60" s="293" t="s">
        <v>1236</v>
      </c>
      <c r="C60" s="178"/>
      <c r="D60" s="312"/>
      <c r="E60" s="361"/>
      <c r="F60" s="417"/>
    </row>
    <row r="61" spans="1:6" ht="60">
      <c r="A61" s="1236"/>
      <c r="B61" s="293" t="s">
        <v>1237</v>
      </c>
      <c r="C61" s="1238" t="s">
        <v>622</v>
      </c>
      <c r="D61" s="1303">
        <v>60</v>
      </c>
      <c r="E61" s="361"/>
      <c r="F61" s="362">
        <f>D61*E61</f>
        <v>0</v>
      </c>
    </row>
    <row r="62" spans="1:6" ht="12">
      <c r="A62" s="1236"/>
      <c r="B62" s="293"/>
      <c r="C62" s="178"/>
      <c r="D62" s="312"/>
      <c r="E62" s="361"/>
      <c r="F62" s="417"/>
    </row>
    <row r="63" spans="1:6" ht="12">
      <c r="A63" s="1236" t="s">
        <v>1416</v>
      </c>
      <c r="B63" s="283" t="s">
        <v>1238</v>
      </c>
      <c r="C63" s="178"/>
      <c r="D63" s="312"/>
      <c r="E63" s="361"/>
      <c r="F63" s="417"/>
    </row>
    <row r="64" spans="1:6" ht="12">
      <c r="A64" s="1236"/>
      <c r="B64" s="293" t="s">
        <v>1241</v>
      </c>
      <c r="C64" s="178"/>
      <c r="D64" s="312"/>
      <c r="E64" s="361"/>
      <c r="F64" s="417"/>
    </row>
    <row r="65" spans="1:4" ht="12">
      <c r="A65" s="1236"/>
      <c r="B65" s="293" t="s">
        <v>1242</v>
      </c>
      <c r="C65" s="316"/>
      <c r="D65" s="316"/>
    </row>
    <row r="66" spans="1:6" ht="21">
      <c r="A66" s="1236"/>
      <c r="B66" s="283" t="s">
        <v>456</v>
      </c>
      <c r="C66" s="1238" t="s">
        <v>622</v>
      </c>
      <c r="D66" s="1303">
        <v>147</v>
      </c>
      <c r="E66" s="361"/>
      <c r="F66" s="362">
        <f>D66*E66</f>
        <v>0</v>
      </c>
    </row>
    <row r="67" spans="1:6" ht="12">
      <c r="A67" s="1236"/>
      <c r="B67" s="293"/>
      <c r="C67" s="1238"/>
      <c r="D67" s="1304"/>
      <c r="E67" s="1285"/>
      <c r="F67" s="1286"/>
    </row>
    <row r="68" spans="1:6" ht="12">
      <c r="A68" s="1236" t="s">
        <v>10</v>
      </c>
      <c r="B68" s="283" t="s">
        <v>1243</v>
      </c>
      <c r="C68" s="178"/>
      <c r="D68" s="312"/>
      <c r="E68" s="361"/>
      <c r="F68" s="417"/>
    </row>
    <row r="69" spans="1:6" ht="12">
      <c r="A69" s="1236"/>
      <c r="B69" s="293" t="s">
        <v>1239</v>
      </c>
      <c r="C69" s="178"/>
      <c r="D69" s="312"/>
      <c r="E69" s="361"/>
      <c r="F69" s="417"/>
    </row>
    <row r="70" spans="1:6" ht="90">
      <c r="A70" s="1236"/>
      <c r="B70" s="293" t="s">
        <v>1240</v>
      </c>
      <c r="C70" s="1238" t="s">
        <v>622</v>
      </c>
      <c r="D70" s="1303">
        <v>4</v>
      </c>
      <c r="E70" s="361"/>
      <c r="F70" s="362">
        <f>D70*E70</f>
        <v>0</v>
      </c>
    </row>
    <row r="71" spans="1:6" ht="12">
      <c r="A71" s="1236"/>
      <c r="B71" s="293"/>
      <c r="C71" s="178"/>
      <c r="D71" s="312"/>
      <c r="E71" s="361"/>
      <c r="F71" s="417"/>
    </row>
    <row r="72" spans="1:6" ht="12">
      <c r="A72" s="1236" t="s">
        <v>11</v>
      </c>
      <c r="B72" s="283" t="s">
        <v>1244</v>
      </c>
      <c r="C72" s="178"/>
      <c r="D72" s="312"/>
      <c r="E72" s="361"/>
      <c r="F72" s="417"/>
    </row>
    <row r="73" spans="1:6" ht="19.5">
      <c r="A73" s="1236"/>
      <c r="B73" s="293" t="s">
        <v>1245</v>
      </c>
      <c r="C73" s="178"/>
      <c r="D73" s="312"/>
      <c r="E73" s="361"/>
      <c r="F73" s="417"/>
    </row>
    <row r="74" spans="1:6" ht="19.5">
      <c r="A74" s="1236"/>
      <c r="B74" s="293" t="s">
        <v>1246</v>
      </c>
      <c r="C74" s="178"/>
      <c r="D74" s="312"/>
      <c r="E74" s="361"/>
      <c r="F74" s="417"/>
    </row>
    <row r="75" spans="1:6" ht="19.5">
      <c r="A75" s="1236"/>
      <c r="B75" s="293" t="s">
        <v>1247</v>
      </c>
      <c r="C75" s="1238" t="s">
        <v>622</v>
      </c>
      <c r="D75" s="1303">
        <v>4</v>
      </c>
      <c r="E75" s="361"/>
      <c r="F75" s="362">
        <f>D75*E75</f>
        <v>0</v>
      </c>
    </row>
    <row r="76" spans="1:6" ht="12">
      <c r="A76" s="1236"/>
      <c r="B76" s="293"/>
      <c r="C76" s="178"/>
      <c r="D76" s="312"/>
      <c r="E76" s="361"/>
      <c r="F76" s="417"/>
    </row>
    <row r="77" spans="1:6" ht="12">
      <c r="A77" s="1236" t="s">
        <v>12</v>
      </c>
      <c r="B77" s="283" t="s">
        <v>1248</v>
      </c>
      <c r="C77" s="178"/>
      <c r="D77" s="312"/>
      <c r="E77" s="361"/>
      <c r="F77" s="417"/>
    </row>
    <row r="78" spans="1:6" ht="19.5">
      <c r="A78" s="1236"/>
      <c r="B78" s="293" t="s">
        <v>1249</v>
      </c>
      <c r="C78" s="1238" t="s">
        <v>622</v>
      </c>
      <c r="D78" s="1303">
        <v>1</v>
      </c>
      <c r="E78" s="361"/>
      <c r="F78" s="362">
        <f>D78*E78</f>
        <v>0</v>
      </c>
    </row>
    <row r="79" spans="1:6" ht="12">
      <c r="A79" s="1236"/>
      <c r="B79" s="293"/>
      <c r="C79" s="178"/>
      <c r="D79" s="312"/>
      <c r="E79" s="361"/>
      <c r="F79" s="417"/>
    </row>
    <row r="80" spans="1:6" ht="12">
      <c r="A80" s="1236" t="s">
        <v>13</v>
      </c>
      <c r="B80" s="283" t="s">
        <v>1250</v>
      </c>
      <c r="C80" s="178"/>
      <c r="D80" s="312"/>
      <c r="E80" s="361"/>
      <c r="F80" s="417"/>
    </row>
    <row r="81" spans="1:6" ht="30">
      <c r="A81" s="1236"/>
      <c r="B81" s="293" t="s">
        <v>1251</v>
      </c>
      <c r="C81" s="1238" t="s">
        <v>622</v>
      </c>
      <c r="D81" s="1303">
        <v>3</v>
      </c>
      <c r="E81" s="361"/>
      <c r="F81" s="362">
        <f>D81*E81</f>
        <v>0</v>
      </c>
    </row>
    <row r="82" spans="1:6" ht="12">
      <c r="A82" s="1236"/>
      <c r="B82" s="293"/>
      <c r="C82" s="178"/>
      <c r="D82" s="312"/>
      <c r="E82" s="361"/>
      <c r="F82" s="457"/>
    </row>
    <row r="83" spans="1:6" ht="12">
      <c r="A83" s="1236" t="s">
        <v>216</v>
      </c>
      <c r="B83" s="283" t="s">
        <v>1252</v>
      </c>
      <c r="C83" s="178"/>
      <c r="D83" s="312"/>
      <c r="E83" s="361"/>
      <c r="F83" s="457"/>
    </row>
    <row r="84" spans="1:6" ht="30">
      <c r="A84" s="1236"/>
      <c r="B84" s="293" t="s">
        <v>1253</v>
      </c>
      <c r="C84" s="1238" t="s">
        <v>622</v>
      </c>
      <c r="D84" s="1303">
        <v>2</v>
      </c>
      <c r="E84" s="361"/>
      <c r="F84" s="362">
        <f>D84*E84</f>
        <v>0</v>
      </c>
    </row>
    <row r="85" spans="1:6" ht="12">
      <c r="A85" s="1236"/>
      <c r="B85" s="293"/>
      <c r="C85" s="178"/>
      <c r="D85" s="312"/>
      <c r="E85" s="361"/>
      <c r="F85" s="457"/>
    </row>
    <row r="86" spans="1:6" ht="12">
      <c r="A86" s="1236" t="s">
        <v>217</v>
      </c>
      <c r="B86" s="283" t="s">
        <v>1254</v>
      </c>
      <c r="C86" s="178"/>
      <c r="D86" s="312"/>
      <c r="E86" s="361"/>
      <c r="F86" s="457"/>
    </row>
    <row r="87" spans="1:6" ht="39.75">
      <c r="A87" s="1236"/>
      <c r="B87" s="293" t="s">
        <v>1255</v>
      </c>
      <c r="C87" s="178"/>
      <c r="D87" s="312"/>
      <c r="E87" s="361"/>
      <c r="F87" s="457"/>
    </row>
    <row r="88" spans="1:6" ht="12">
      <c r="A88" s="1236"/>
      <c r="B88" s="293" t="s">
        <v>1256</v>
      </c>
      <c r="C88" s="178"/>
      <c r="D88" s="312"/>
      <c r="E88" s="361"/>
      <c r="F88" s="457"/>
    </row>
    <row r="89" spans="1:6" ht="12">
      <c r="A89" s="1236"/>
      <c r="B89" s="293" t="s">
        <v>1257</v>
      </c>
      <c r="C89" s="178"/>
      <c r="D89" s="312"/>
      <c r="E89" s="361"/>
      <c r="F89" s="457"/>
    </row>
    <row r="90" spans="1:6" ht="12">
      <c r="A90" s="1236"/>
      <c r="B90" s="293" t="s">
        <v>1258</v>
      </c>
      <c r="C90" s="178"/>
      <c r="D90" s="312"/>
      <c r="E90" s="361"/>
      <c r="F90" s="457"/>
    </row>
    <row r="91" spans="1:6" ht="12">
      <c r="A91" s="1236"/>
      <c r="B91" s="293" t="s">
        <v>1259</v>
      </c>
      <c r="C91" s="178"/>
      <c r="D91" s="312"/>
      <c r="E91" s="361"/>
      <c r="F91" s="457"/>
    </row>
    <row r="92" spans="1:6" ht="12">
      <c r="A92" s="1236"/>
      <c r="B92" s="293" t="s">
        <v>1260</v>
      </c>
      <c r="C92" s="178"/>
      <c r="D92" s="312"/>
      <c r="E92" s="361"/>
      <c r="F92" s="457"/>
    </row>
    <row r="93" spans="1:6" ht="19.5">
      <c r="A93" s="1236"/>
      <c r="B93" s="293" t="s">
        <v>1261</v>
      </c>
      <c r="C93" s="178"/>
      <c r="D93" s="312"/>
      <c r="E93" s="361"/>
      <c r="F93" s="457"/>
    </row>
    <row r="94" spans="1:6" ht="19.5">
      <c r="A94" s="1236"/>
      <c r="B94" s="293" t="s">
        <v>1262</v>
      </c>
      <c r="C94" s="1238" t="s">
        <v>622</v>
      </c>
      <c r="D94" s="1303">
        <v>2</v>
      </c>
      <c r="E94" s="361"/>
      <c r="F94" s="362">
        <f>D94*E94</f>
        <v>0</v>
      </c>
    </row>
    <row r="95" spans="1:6" ht="12">
      <c r="A95" s="1236"/>
      <c r="B95" s="293"/>
      <c r="C95" s="178"/>
      <c r="D95" s="312"/>
      <c r="E95" s="361"/>
      <c r="F95" s="457"/>
    </row>
    <row r="96" spans="1:6" ht="12">
      <c r="A96" s="1236" t="s">
        <v>218</v>
      </c>
      <c r="B96" s="283" t="s">
        <v>1263</v>
      </c>
      <c r="C96" s="178"/>
      <c r="D96" s="312"/>
      <c r="E96" s="361"/>
      <c r="F96" s="457"/>
    </row>
    <row r="97" spans="1:6" ht="30">
      <c r="A97" s="1236"/>
      <c r="B97" s="293" t="s">
        <v>1264</v>
      </c>
      <c r="C97" s="178"/>
      <c r="D97" s="312"/>
      <c r="E97" s="361"/>
      <c r="F97" s="457"/>
    </row>
    <row r="98" spans="1:6" ht="12">
      <c r="A98" s="1236"/>
      <c r="B98" s="293" t="s">
        <v>1258</v>
      </c>
      <c r="C98" s="1238" t="s">
        <v>622</v>
      </c>
      <c r="D98" s="1303">
        <v>10</v>
      </c>
      <c r="E98" s="361"/>
      <c r="F98" s="362">
        <f>D98*E98</f>
        <v>0</v>
      </c>
    </row>
    <row r="99" spans="1:6" ht="12">
      <c r="A99" s="1236"/>
      <c r="B99" s="293"/>
      <c r="C99" s="178"/>
      <c r="D99" s="312"/>
      <c r="E99" s="361"/>
      <c r="F99" s="457"/>
    </row>
    <row r="100" spans="1:6" ht="12">
      <c r="A100" s="1236" t="s">
        <v>221</v>
      </c>
      <c r="B100" s="283" t="s">
        <v>1265</v>
      </c>
      <c r="C100" s="178"/>
      <c r="D100" s="312"/>
      <c r="E100" s="361"/>
      <c r="F100" s="457"/>
    </row>
    <row r="101" spans="1:6" ht="39.75">
      <c r="A101" s="1236"/>
      <c r="B101" s="293" t="s">
        <v>1266</v>
      </c>
      <c r="C101" s="178"/>
      <c r="D101" s="312"/>
      <c r="E101" s="361"/>
      <c r="F101" s="457"/>
    </row>
    <row r="102" spans="1:6" ht="12">
      <c r="A102" s="1236"/>
      <c r="B102" s="293" t="s">
        <v>1256</v>
      </c>
      <c r="C102" s="178"/>
      <c r="D102" s="312"/>
      <c r="E102" s="361"/>
      <c r="F102" s="457"/>
    </row>
    <row r="103" spans="1:6" ht="12">
      <c r="A103" s="1236"/>
      <c r="B103" s="293" t="s">
        <v>1267</v>
      </c>
      <c r="C103" s="178"/>
      <c r="D103" s="312"/>
      <c r="E103" s="361"/>
      <c r="F103" s="457"/>
    </row>
    <row r="104" spans="1:6" ht="12">
      <c r="A104" s="1236"/>
      <c r="B104" s="293" t="s">
        <v>1258</v>
      </c>
      <c r="C104" s="1238" t="s">
        <v>622</v>
      </c>
      <c r="D104" s="1303">
        <v>3</v>
      </c>
      <c r="E104" s="361"/>
      <c r="F104" s="362">
        <f>D104*E104</f>
        <v>0</v>
      </c>
    </row>
    <row r="105" spans="1:6" ht="12">
      <c r="A105" s="1236"/>
      <c r="B105" s="293"/>
      <c r="C105" s="178"/>
      <c r="D105" s="312"/>
      <c r="E105" s="361"/>
      <c r="F105" s="457"/>
    </row>
    <row r="106" spans="1:6" ht="12">
      <c r="A106" s="1236" t="s">
        <v>219</v>
      </c>
      <c r="B106" s="283" t="s">
        <v>1268</v>
      </c>
      <c r="C106" s="178"/>
      <c r="D106" s="312"/>
      <c r="E106" s="361"/>
      <c r="F106" s="457"/>
    </row>
    <row r="107" spans="1:6" ht="12">
      <c r="A107" s="1236"/>
      <c r="B107" s="293" t="s">
        <v>1269</v>
      </c>
      <c r="C107" s="178"/>
      <c r="D107" s="312"/>
      <c r="E107" s="361"/>
      <c r="F107" s="457"/>
    </row>
    <row r="108" spans="1:6" ht="19.5">
      <c r="A108" s="1236"/>
      <c r="B108" s="293" t="s">
        <v>1270</v>
      </c>
      <c r="C108" s="178"/>
      <c r="D108" s="312"/>
      <c r="E108" s="361"/>
      <c r="F108" s="457"/>
    </row>
    <row r="109" spans="1:6" ht="19.5">
      <c r="A109" s="1236"/>
      <c r="B109" s="293" t="s">
        <v>1271</v>
      </c>
      <c r="C109" s="1238" t="s">
        <v>622</v>
      </c>
      <c r="D109" s="1303">
        <v>6</v>
      </c>
      <c r="E109" s="361"/>
      <c r="F109" s="362">
        <f>D109*E109</f>
        <v>0</v>
      </c>
    </row>
    <row r="110" spans="1:6" ht="12">
      <c r="A110" s="1236"/>
      <c r="B110" s="293"/>
      <c r="C110" s="178"/>
      <c r="D110" s="312"/>
      <c r="E110" s="361"/>
      <c r="F110" s="457"/>
    </row>
    <row r="111" spans="1:6" ht="12">
      <c r="A111" s="1236" t="s">
        <v>220</v>
      </c>
      <c r="B111" s="283" t="s">
        <v>1272</v>
      </c>
      <c r="C111" s="178"/>
      <c r="D111" s="312"/>
      <c r="E111" s="361"/>
      <c r="F111" s="457"/>
    </row>
    <row r="112" spans="1:6" ht="12">
      <c r="A112" s="1236"/>
      <c r="B112" s="293" t="s">
        <v>1273</v>
      </c>
      <c r="C112" s="1238" t="s">
        <v>622</v>
      </c>
      <c r="D112" s="1303">
        <v>3</v>
      </c>
      <c r="E112" s="361"/>
      <c r="F112" s="362">
        <f>D112*E112</f>
        <v>0</v>
      </c>
    </row>
    <row r="113" spans="1:6" ht="12">
      <c r="A113" s="1236"/>
      <c r="B113" s="293"/>
      <c r="C113" s="178"/>
      <c r="D113" s="312"/>
      <c r="E113" s="361"/>
      <c r="F113" s="457"/>
    </row>
    <row r="114" spans="1:6" ht="12">
      <c r="A114" s="1236" t="s">
        <v>223</v>
      </c>
      <c r="B114" s="283" t="s">
        <v>1274</v>
      </c>
      <c r="C114" s="178"/>
      <c r="D114" s="312"/>
      <c r="E114" s="361"/>
      <c r="F114" s="457"/>
    </row>
    <row r="115" spans="1:6" ht="30">
      <c r="A115" s="1236"/>
      <c r="B115" s="293" t="s">
        <v>1275</v>
      </c>
      <c r="C115" s="178"/>
      <c r="D115" s="312"/>
      <c r="E115" s="361"/>
      <c r="F115" s="457"/>
    </row>
    <row r="116" spans="1:6" ht="12">
      <c r="A116" s="1236"/>
      <c r="B116" s="295" t="s">
        <v>1276</v>
      </c>
      <c r="C116" s="178"/>
      <c r="D116" s="312"/>
      <c r="E116" s="361"/>
      <c r="F116" s="457"/>
    </row>
    <row r="117" spans="1:6" ht="12">
      <c r="A117" s="1236"/>
      <c r="B117" s="295" t="s">
        <v>1277</v>
      </c>
      <c r="C117" s="178"/>
      <c r="D117" s="312"/>
      <c r="E117" s="361"/>
      <c r="F117" s="457"/>
    </row>
    <row r="118" spans="1:6" ht="12">
      <c r="A118" s="1236"/>
      <c r="B118" s="295" t="s">
        <v>1278</v>
      </c>
      <c r="C118" s="1238" t="s">
        <v>622</v>
      </c>
      <c r="D118" s="1303">
        <v>7</v>
      </c>
      <c r="E118" s="361"/>
      <c r="F118" s="362">
        <f>D118*E118</f>
        <v>0</v>
      </c>
    </row>
    <row r="119" spans="1:6" ht="12">
      <c r="A119" s="1236"/>
      <c r="B119" s="293"/>
      <c r="C119" s="178"/>
      <c r="D119" s="312"/>
      <c r="E119" s="361"/>
      <c r="F119" s="457"/>
    </row>
    <row r="120" spans="1:6" ht="12">
      <c r="A120" s="1236" t="s">
        <v>595</v>
      </c>
      <c r="B120" s="283" t="s">
        <v>1279</v>
      </c>
      <c r="C120" s="178"/>
      <c r="D120" s="312"/>
      <c r="E120" s="361"/>
      <c r="F120" s="457"/>
    </row>
    <row r="121" spans="1:6" ht="19.5">
      <c r="A121" s="1236"/>
      <c r="B121" s="293" t="s">
        <v>1280</v>
      </c>
      <c r="C121" s="178"/>
      <c r="D121" s="312"/>
      <c r="E121" s="361"/>
      <c r="F121" s="457"/>
    </row>
    <row r="122" spans="1:6" ht="12">
      <c r="A122" s="1236"/>
      <c r="B122" s="293" t="s">
        <v>1281</v>
      </c>
      <c r="C122" s="178"/>
      <c r="D122" s="312"/>
      <c r="E122" s="361"/>
      <c r="F122" s="457"/>
    </row>
    <row r="123" spans="1:6" ht="12">
      <c r="A123" s="1236"/>
      <c r="B123" s="293" t="s">
        <v>1282</v>
      </c>
      <c r="C123" s="178"/>
      <c r="D123" s="312"/>
      <c r="E123" s="361"/>
      <c r="F123" s="457"/>
    </row>
    <row r="124" spans="1:6" ht="12">
      <c r="A124" s="1236"/>
      <c r="B124" s="293" t="s">
        <v>1283</v>
      </c>
      <c r="C124" s="1238" t="s">
        <v>622</v>
      </c>
      <c r="D124" s="1303">
        <v>50</v>
      </c>
      <c r="E124" s="361"/>
      <c r="F124" s="362">
        <f>D124*E124</f>
        <v>0</v>
      </c>
    </row>
    <row r="125" spans="1:6" ht="12">
      <c r="A125" s="1236"/>
      <c r="B125" s="293"/>
      <c r="C125" s="178"/>
      <c r="D125" s="312"/>
      <c r="E125" s="361"/>
      <c r="F125" s="457"/>
    </row>
    <row r="126" spans="1:6" ht="12">
      <c r="A126" s="1236" t="s">
        <v>596</v>
      </c>
      <c r="B126" s="283" t="s">
        <v>1284</v>
      </c>
      <c r="C126" s="178"/>
      <c r="D126" s="312"/>
      <c r="E126" s="361"/>
      <c r="F126" s="457"/>
    </row>
    <row r="127" spans="1:6" ht="19.5">
      <c r="A127" s="1236"/>
      <c r="B127" s="293" t="s">
        <v>1285</v>
      </c>
      <c r="C127" s="1238" t="s">
        <v>622</v>
      </c>
      <c r="D127" s="1303">
        <v>6</v>
      </c>
      <c r="E127" s="361"/>
      <c r="F127" s="362">
        <f>D127*E127</f>
        <v>0</v>
      </c>
    </row>
    <row r="128" spans="1:6" ht="12">
      <c r="A128" s="1236"/>
      <c r="B128" s="293"/>
      <c r="C128" s="178"/>
      <c r="D128" s="312"/>
      <c r="E128" s="361"/>
      <c r="F128" s="457"/>
    </row>
    <row r="129" spans="1:6" ht="12">
      <c r="A129" s="1236" t="s">
        <v>597</v>
      </c>
      <c r="B129" s="283" t="s">
        <v>1286</v>
      </c>
      <c r="C129" s="178"/>
      <c r="D129" s="312"/>
      <c r="E129" s="361"/>
      <c r="F129" s="457"/>
    </row>
    <row r="130" spans="1:6" ht="12">
      <c r="A130" s="1236"/>
      <c r="B130" s="293" t="s">
        <v>1287</v>
      </c>
      <c r="C130" s="1238" t="s">
        <v>622</v>
      </c>
      <c r="D130" s="1303">
        <v>14</v>
      </c>
      <c r="E130" s="361"/>
      <c r="F130" s="362">
        <f>D130*E130</f>
        <v>0</v>
      </c>
    </row>
    <row r="131" spans="1:6" ht="12">
      <c r="A131" s="1236"/>
      <c r="B131" s="293"/>
      <c r="C131" s="178"/>
      <c r="D131" s="312"/>
      <c r="E131" s="361"/>
      <c r="F131" s="457"/>
    </row>
    <row r="132" spans="1:6" ht="12">
      <c r="A132" s="1236" t="s">
        <v>598</v>
      </c>
      <c r="B132" s="283" t="s">
        <v>1288</v>
      </c>
      <c r="C132" s="178"/>
      <c r="D132" s="312"/>
      <c r="E132" s="361"/>
      <c r="F132" s="457"/>
    </row>
    <row r="133" spans="1:6" ht="12">
      <c r="A133" s="1236"/>
      <c r="B133" s="293" t="s">
        <v>1289</v>
      </c>
      <c r="C133" s="178"/>
      <c r="D133" s="312"/>
      <c r="E133" s="361"/>
      <c r="F133" s="457"/>
    </row>
    <row r="134" spans="1:6" ht="30">
      <c r="A134" s="1236"/>
      <c r="B134" s="293" t="s">
        <v>1290</v>
      </c>
      <c r="C134" s="1238" t="s">
        <v>622</v>
      </c>
      <c r="D134" s="1303">
        <v>1</v>
      </c>
      <c r="E134" s="361"/>
      <c r="F134" s="362">
        <f>D134*E134</f>
        <v>0</v>
      </c>
    </row>
    <row r="135" spans="1:6" ht="12">
      <c r="A135" s="1236"/>
      <c r="B135" s="293"/>
      <c r="C135" s="178"/>
      <c r="D135" s="312"/>
      <c r="E135" s="361"/>
      <c r="F135" s="457"/>
    </row>
    <row r="136" spans="1:6" ht="12">
      <c r="A136" s="1236" t="s">
        <v>599</v>
      </c>
      <c r="B136" s="283" t="s">
        <v>1291</v>
      </c>
      <c r="C136" s="178"/>
      <c r="D136" s="312"/>
      <c r="E136" s="361"/>
      <c r="F136" s="457"/>
    </row>
    <row r="137" spans="1:6" ht="12">
      <c r="A137" s="1236"/>
      <c r="B137" s="293" t="s">
        <v>1292</v>
      </c>
      <c r="C137" s="178"/>
      <c r="D137" s="312"/>
      <c r="E137" s="361"/>
      <c r="F137" s="457"/>
    </row>
    <row r="138" spans="1:6" ht="30">
      <c r="A138" s="1236"/>
      <c r="B138" s="293" t="s">
        <v>1293</v>
      </c>
      <c r="C138" s="1238" t="s">
        <v>622</v>
      </c>
      <c r="D138" s="1303">
        <v>16</v>
      </c>
      <c r="E138" s="361"/>
      <c r="F138" s="362">
        <f>D138*E138</f>
        <v>0</v>
      </c>
    </row>
    <row r="139" spans="1:6" ht="12">
      <c r="A139" s="1236"/>
      <c r="B139" s="293"/>
      <c r="C139" s="178"/>
      <c r="D139" s="312"/>
      <c r="E139" s="361"/>
      <c r="F139" s="457"/>
    </row>
    <row r="140" spans="1:6" ht="12">
      <c r="A140" s="1236" t="s">
        <v>600</v>
      </c>
      <c r="B140" s="283" t="s">
        <v>1294</v>
      </c>
      <c r="C140" s="178"/>
      <c r="D140" s="312"/>
      <c r="E140" s="361"/>
      <c r="F140" s="457"/>
    </row>
    <row r="141" spans="1:6" ht="12">
      <c r="A141" s="1236"/>
      <c r="B141" s="293" t="s">
        <v>1295</v>
      </c>
      <c r="C141" s="178"/>
      <c r="D141" s="312"/>
      <c r="E141" s="361"/>
      <c r="F141" s="457"/>
    </row>
    <row r="142" spans="1:6" ht="19.5">
      <c r="A142" s="1236"/>
      <c r="B142" s="293" t="s">
        <v>1296</v>
      </c>
      <c r="C142" s="1238" t="s">
        <v>622</v>
      </c>
      <c r="D142" s="1303">
        <v>1</v>
      </c>
      <c r="E142" s="361"/>
      <c r="F142" s="362">
        <f>D142*E142</f>
        <v>0</v>
      </c>
    </row>
    <row r="143" spans="1:6" ht="12">
      <c r="A143" s="1240"/>
      <c r="B143" s="1241"/>
      <c r="C143" s="217"/>
      <c r="D143" s="314"/>
      <c r="E143" s="422"/>
      <c r="F143" s="1282"/>
    </row>
    <row r="144" spans="1:6" ht="12">
      <c r="A144" s="1236"/>
      <c r="B144" s="293"/>
      <c r="C144" s="178"/>
      <c r="D144" s="234"/>
      <c r="E144" s="361"/>
      <c r="F144" s="457"/>
    </row>
    <row r="145" spans="1:6" s="1171" customFormat="1" ht="11.25">
      <c r="A145" s="1305"/>
      <c r="B145" s="1217" t="s">
        <v>1297</v>
      </c>
      <c r="C145" s="187"/>
      <c r="D145" s="1306"/>
      <c r="E145" s="384"/>
      <c r="F145" s="1287">
        <f>SUM(F33:F142)</f>
        <v>0</v>
      </c>
    </row>
    <row r="146" spans="1:5" ht="12">
      <c r="A146" s="1183"/>
      <c r="B146" s="487"/>
      <c r="C146" s="112"/>
      <c r="D146" s="446"/>
      <c r="E146" s="361"/>
    </row>
    <row r="147" ht="12">
      <c r="F147" s="1169"/>
    </row>
    <row r="148" ht="12">
      <c r="F148" s="1167"/>
    </row>
  </sheetData>
  <sheetProtection password="C71F" sheet="1"/>
  <printOptions/>
  <pageMargins left="0.95" right="0.75" top="0.8" bottom="0.8" header="0.39" footer="0.38"/>
  <pageSetup horizontalDpi="600" verticalDpi="600" orientation="portrait" paperSize="9" scale="87" r:id="rId1"/>
  <headerFooter alignWithMargins="0">
    <oddFooter>&amp;Cstran: &amp;P</oddFooter>
  </headerFooter>
  <rowBreaks count="3" manualBreakCount="3">
    <brk id="50" max="6" man="1"/>
    <brk id="85" max="6" man="1"/>
    <brk id="128" max="6" man="1"/>
  </rowBreaks>
</worksheet>
</file>

<file path=xl/worksheets/sheet8.xml><?xml version="1.0" encoding="utf-8"?>
<worksheet xmlns="http://schemas.openxmlformats.org/spreadsheetml/2006/main" xmlns:r="http://schemas.openxmlformats.org/officeDocument/2006/relationships">
  <dimension ref="A1:H409"/>
  <sheetViews>
    <sheetView view="pageBreakPreview" zoomScaleSheetLayoutView="100" zoomScalePageLayoutView="0" workbookViewId="0" topLeftCell="A58">
      <selection activeCell="G64" sqref="G64"/>
    </sheetView>
  </sheetViews>
  <sheetFormatPr defaultColWidth="9.140625" defaultRowHeight="12.75"/>
  <cols>
    <col min="1" max="2" width="8.421875" style="1309" customWidth="1"/>
    <col min="3" max="3" width="36.421875" style="1316" customWidth="1"/>
    <col min="4" max="4" width="8.28125" style="1310" customWidth="1"/>
    <col min="5" max="5" width="10.140625" style="38" customWidth="1"/>
    <col min="6" max="6" width="13.140625" style="77" customWidth="1"/>
    <col min="7" max="7" width="19.421875" style="102" customWidth="1"/>
    <col min="8" max="8" width="13.7109375" style="1311" customWidth="1"/>
    <col min="9" max="9" width="16.28125" style="1311" customWidth="1"/>
    <col min="10" max="16384" width="9.140625" style="1311" customWidth="1"/>
  </cols>
  <sheetData>
    <row r="1" spans="1:7" s="1307" customFormat="1" ht="14.25">
      <c r="A1" s="284" t="s">
        <v>2544</v>
      </c>
      <c r="B1" s="76"/>
      <c r="C1" s="1527" t="s">
        <v>2330</v>
      </c>
      <c r="D1" s="1528"/>
      <c r="E1" s="1528"/>
      <c r="F1" s="1308"/>
      <c r="G1" s="103"/>
    </row>
    <row r="2" spans="1:5" ht="12">
      <c r="A2" s="35"/>
      <c r="B2" s="35"/>
      <c r="C2" s="53"/>
      <c r="D2" s="37"/>
      <c r="E2" s="1324"/>
    </row>
    <row r="3" spans="1:5" ht="12">
      <c r="A3" s="35"/>
      <c r="B3" s="35"/>
      <c r="C3" s="74" t="s">
        <v>2331</v>
      </c>
      <c r="D3" s="37"/>
      <c r="E3" s="1324"/>
    </row>
    <row r="4" spans="1:6" ht="28.5" customHeight="1">
      <c r="A4" s="35"/>
      <c r="B4" s="35"/>
      <c r="C4" s="1529" t="s">
        <v>2332</v>
      </c>
      <c r="D4" s="1530"/>
      <c r="E4" s="1530"/>
      <c r="F4" s="1312"/>
    </row>
    <row r="5" spans="1:6" ht="14.25" customHeight="1">
      <c r="A5" s="35"/>
      <c r="B5" s="35"/>
      <c r="C5" s="1529" t="s">
        <v>1382</v>
      </c>
      <c r="D5" s="1530"/>
      <c r="E5" s="1530"/>
      <c r="F5" s="1312"/>
    </row>
    <row r="6" spans="1:6" ht="14.25" customHeight="1">
      <c r="A6" s="35"/>
      <c r="B6" s="35"/>
      <c r="C6" s="1529" t="s">
        <v>1383</v>
      </c>
      <c r="D6" s="1530"/>
      <c r="E6" s="1530"/>
      <c r="F6" s="1312"/>
    </row>
    <row r="7" spans="1:6" ht="15.75" customHeight="1">
      <c r="A7" s="35"/>
      <c r="B7" s="35"/>
      <c r="C7" s="1529" t="s">
        <v>2559</v>
      </c>
      <c r="D7" s="1512"/>
      <c r="E7" s="1512"/>
      <c r="F7" s="1313"/>
    </row>
    <row r="8" spans="1:6" ht="42" customHeight="1">
      <c r="A8" s="35"/>
      <c r="B8" s="35"/>
      <c r="C8" s="1529" t="s">
        <v>2560</v>
      </c>
      <c r="D8" s="1512"/>
      <c r="E8" s="1512"/>
      <c r="F8" s="1313"/>
    </row>
    <row r="9" spans="1:5" ht="12">
      <c r="A9" s="35"/>
      <c r="B9" s="35"/>
      <c r="C9" s="53"/>
      <c r="D9" s="37"/>
      <c r="E9" s="1324"/>
    </row>
    <row r="10" spans="1:5" ht="12">
      <c r="A10" s="35"/>
      <c r="B10" s="35"/>
      <c r="C10" s="42" t="s">
        <v>2561</v>
      </c>
      <c r="D10" s="37"/>
      <c r="E10" s="1324"/>
    </row>
    <row r="11" spans="1:6" ht="41.25" customHeight="1">
      <c r="A11" s="35"/>
      <c r="B11" s="35"/>
      <c r="C11" s="1529" t="s">
        <v>2562</v>
      </c>
      <c r="D11" s="1530"/>
      <c r="E11" s="1530"/>
      <c r="F11" s="1312"/>
    </row>
    <row r="12" spans="1:6" ht="27" customHeight="1">
      <c r="A12" s="35"/>
      <c r="B12" s="35"/>
      <c r="C12" s="1529" t="s">
        <v>2563</v>
      </c>
      <c r="D12" s="1530"/>
      <c r="E12" s="1530"/>
      <c r="F12" s="1312"/>
    </row>
    <row r="13" spans="1:6" ht="25.5" customHeight="1">
      <c r="A13" s="35"/>
      <c r="B13" s="35"/>
      <c r="C13" s="1529" t="s">
        <v>2564</v>
      </c>
      <c r="D13" s="1530"/>
      <c r="E13" s="1530"/>
      <c r="F13" s="1312"/>
    </row>
    <row r="14" spans="1:6" ht="12">
      <c r="A14" s="35"/>
      <c r="B14" s="35"/>
      <c r="C14" s="75"/>
      <c r="D14" s="63"/>
      <c r="E14" s="63"/>
      <c r="F14" s="1312"/>
    </row>
    <row r="15" spans="1:6" ht="12">
      <c r="A15" s="35"/>
      <c r="B15" s="35"/>
      <c r="C15" s="36" t="s">
        <v>2322</v>
      </c>
      <c r="D15" s="63"/>
      <c r="E15" s="63"/>
      <c r="F15" s="1312"/>
    </row>
    <row r="16" spans="1:6" ht="12">
      <c r="A16" s="35"/>
      <c r="B16" s="35"/>
      <c r="C16" s="75"/>
      <c r="D16" s="63"/>
      <c r="E16" s="63"/>
      <c r="F16" s="1312"/>
    </row>
    <row r="17" spans="1:7" s="1314" customFormat="1" ht="12">
      <c r="A17" s="43" t="s">
        <v>2323</v>
      </c>
      <c r="B17" s="43" t="s">
        <v>2324</v>
      </c>
      <c r="C17" s="44" t="s">
        <v>2325</v>
      </c>
      <c r="D17" s="45" t="s">
        <v>2326</v>
      </c>
      <c r="E17" s="47" t="s">
        <v>2327</v>
      </c>
      <c r="F17" s="46" t="s">
        <v>2328</v>
      </c>
      <c r="G17" s="104" t="s">
        <v>2329</v>
      </c>
    </row>
    <row r="18" spans="1:5" ht="12">
      <c r="A18" s="35"/>
      <c r="B18" s="35"/>
      <c r="C18" s="53"/>
      <c r="D18" s="37"/>
      <c r="E18" s="1324"/>
    </row>
    <row r="19" spans="1:5" ht="12">
      <c r="A19" s="35"/>
      <c r="B19" s="35"/>
      <c r="C19" s="42" t="s">
        <v>2565</v>
      </c>
      <c r="D19" s="37"/>
      <c r="E19" s="1324"/>
    </row>
    <row r="20" spans="1:7" ht="12">
      <c r="A20" s="35"/>
      <c r="B20" s="35" t="s">
        <v>1408</v>
      </c>
      <c r="C20" s="48" t="s">
        <v>2566</v>
      </c>
      <c r="D20" s="37"/>
      <c r="E20" s="39"/>
      <c r="G20" s="105"/>
    </row>
    <row r="21" spans="1:7" ht="36">
      <c r="A21" s="35"/>
      <c r="B21" s="35"/>
      <c r="C21" s="48" t="s">
        <v>2567</v>
      </c>
      <c r="D21" s="37"/>
      <c r="E21" s="39"/>
      <c r="G21" s="105"/>
    </row>
    <row r="22" spans="1:7" ht="12">
      <c r="A22" s="35"/>
      <c r="B22" s="35"/>
      <c r="C22" s="49" t="s">
        <v>2568</v>
      </c>
      <c r="D22" s="37"/>
      <c r="E22" s="39"/>
      <c r="G22" s="105"/>
    </row>
    <row r="23" spans="1:7" ht="12">
      <c r="A23" s="35"/>
      <c r="B23" s="35"/>
      <c r="C23" s="49" t="s">
        <v>2569</v>
      </c>
      <c r="D23" s="37"/>
      <c r="E23" s="39"/>
      <c r="G23" s="105"/>
    </row>
    <row r="24" spans="1:7" ht="24">
      <c r="A24" s="35"/>
      <c r="B24" s="35"/>
      <c r="C24" s="49" t="s">
        <v>2570</v>
      </c>
      <c r="D24" s="37"/>
      <c r="E24" s="39"/>
      <c r="G24" s="105"/>
    </row>
    <row r="25" spans="1:7" ht="36">
      <c r="A25" s="35"/>
      <c r="B25" s="35"/>
      <c r="C25" s="49" t="s">
        <v>2571</v>
      </c>
      <c r="D25" s="37"/>
      <c r="E25" s="39"/>
      <c r="G25" s="105"/>
    </row>
    <row r="26" spans="1:7" ht="36">
      <c r="A26" s="35"/>
      <c r="B26" s="35"/>
      <c r="C26" s="49" t="s">
        <v>2333</v>
      </c>
      <c r="D26" s="37"/>
      <c r="E26" s="39"/>
      <c r="G26" s="105"/>
    </row>
    <row r="27" spans="1:7" ht="48">
      <c r="A27" s="35"/>
      <c r="B27" s="35"/>
      <c r="C27" s="49" t="s">
        <v>2334</v>
      </c>
      <c r="D27" s="37"/>
      <c r="E27" s="39"/>
      <c r="G27" s="105"/>
    </row>
    <row r="28" spans="1:7" ht="12">
      <c r="A28" s="35"/>
      <c r="B28" s="35"/>
      <c r="C28" s="49" t="s">
        <v>2335</v>
      </c>
      <c r="D28" s="37"/>
      <c r="E28" s="39"/>
      <c r="G28" s="105"/>
    </row>
    <row r="29" spans="1:7" ht="24">
      <c r="A29" s="35"/>
      <c r="B29" s="35"/>
      <c r="C29" s="49" t="s">
        <v>2336</v>
      </c>
      <c r="D29" s="37"/>
      <c r="E29" s="39"/>
      <c r="G29" s="105"/>
    </row>
    <row r="30" spans="1:7" ht="12">
      <c r="A30" s="35"/>
      <c r="B30" s="35"/>
      <c r="C30" s="49" t="s">
        <v>2337</v>
      </c>
      <c r="D30" s="37"/>
      <c r="E30" s="39"/>
      <c r="G30" s="105"/>
    </row>
    <row r="31" spans="1:7" ht="12">
      <c r="A31" s="35"/>
      <c r="B31" s="35"/>
      <c r="C31" s="49" t="s">
        <v>2338</v>
      </c>
      <c r="D31" s="37"/>
      <c r="E31" s="39"/>
      <c r="G31" s="105"/>
    </row>
    <row r="32" spans="1:7" ht="12">
      <c r="A32" s="35"/>
      <c r="B32" s="35"/>
      <c r="C32" s="49" t="s">
        <v>2339</v>
      </c>
      <c r="D32" s="37"/>
      <c r="E32" s="39"/>
      <c r="G32" s="105"/>
    </row>
    <row r="33" spans="1:8" s="1315" customFormat="1" ht="19.5" customHeight="1">
      <c r="A33" s="80"/>
      <c r="B33" s="80"/>
      <c r="C33" s="116" t="s">
        <v>2340</v>
      </c>
      <c r="D33" s="80" t="s">
        <v>1876</v>
      </c>
      <c r="E33" s="82">
        <v>433.6</v>
      </c>
      <c r="F33" s="83"/>
      <c r="G33" s="117">
        <f>F33*E33</f>
        <v>0</v>
      </c>
      <c r="H33" s="124"/>
    </row>
    <row r="34" spans="1:7" ht="12">
      <c r="A34" s="35"/>
      <c r="B34" s="35"/>
      <c r="C34" s="49"/>
      <c r="D34" s="37"/>
      <c r="E34" s="39"/>
      <c r="G34" s="105"/>
    </row>
    <row r="35" spans="1:7" ht="36">
      <c r="A35" s="35"/>
      <c r="B35" s="35"/>
      <c r="C35" s="50" t="s">
        <v>2341</v>
      </c>
      <c r="D35" s="37"/>
      <c r="E35" s="39"/>
      <c r="G35" s="105"/>
    </row>
    <row r="36" spans="1:7" ht="48">
      <c r="A36" s="35"/>
      <c r="B36" s="35"/>
      <c r="C36" s="51" t="s">
        <v>2342</v>
      </c>
      <c r="D36" s="37"/>
      <c r="E36" s="39"/>
      <c r="G36" s="105"/>
    </row>
    <row r="37" spans="1:7" ht="12">
      <c r="A37" s="35"/>
      <c r="B37" s="35"/>
      <c r="C37" s="51"/>
      <c r="D37" s="37"/>
      <c r="E37" s="39"/>
      <c r="G37" s="105"/>
    </row>
    <row r="38" spans="1:7" ht="24">
      <c r="A38" s="35"/>
      <c r="B38" s="35"/>
      <c r="C38" s="51" t="s">
        <v>2343</v>
      </c>
      <c r="D38" s="37"/>
      <c r="E38" s="39"/>
      <c r="G38" s="105"/>
    </row>
    <row r="39" spans="1:7" ht="12">
      <c r="A39" s="35"/>
      <c r="B39" s="35"/>
      <c r="C39" s="52" t="s">
        <v>2344</v>
      </c>
      <c r="D39" s="37"/>
      <c r="E39" s="39"/>
      <c r="G39" s="105"/>
    </row>
    <row r="40" spans="1:7" ht="12">
      <c r="A40" s="35"/>
      <c r="B40" s="35"/>
      <c r="C40" s="52" t="s">
        <v>2345</v>
      </c>
      <c r="D40" s="37"/>
      <c r="E40" s="39"/>
      <c r="G40" s="105"/>
    </row>
    <row r="41" spans="1:7" ht="12">
      <c r="A41" s="35"/>
      <c r="B41" s="35"/>
      <c r="C41" s="52" t="s">
        <v>2346</v>
      </c>
      <c r="D41" s="37"/>
      <c r="E41" s="39"/>
      <c r="G41" s="105"/>
    </row>
    <row r="42" spans="1:7" ht="12">
      <c r="A42" s="35"/>
      <c r="B42" s="35"/>
      <c r="C42" s="52" t="s">
        <v>2347</v>
      </c>
      <c r="D42" s="37"/>
      <c r="E42" s="39"/>
      <c r="G42" s="105"/>
    </row>
    <row r="43" spans="1:7" ht="12">
      <c r="A43" s="35"/>
      <c r="B43" s="35"/>
      <c r="C43" s="52"/>
      <c r="D43" s="37"/>
      <c r="E43" s="39"/>
      <c r="G43" s="105"/>
    </row>
    <row r="44" spans="1:7" ht="36">
      <c r="A44" s="35"/>
      <c r="B44" s="35"/>
      <c r="C44" s="51" t="s">
        <v>2348</v>
      </c>
      <c r="D44" s="37"/>
      <c r="E44" s="39"/>
      <c r="G44" s="105"/>
    </row>
    <row r="45" spans="1:7" ht="36">
      <c r="A45" s="35"/>
      <c r="B45" s="35"/>
      <c r="C45" s="52" t="s">
        <v>2349</v>
      </c>
      <c r="D45" s="37"/>
      <c r="E45" s="39"/>
      <c r="G45" s="105"/>
    </row>
    <row r="46" spans="1:7" ht="24">
      <c r="A46" s="35"/>
      <c r="B46" s="35"/>
      <c r="C46" s="52" t="s">
        <v>2350</v>
      </c>
      <c r="D46" s="37"/>
      <c r="E46" s="39"/>
      <c r="G46" s="105"/>
    </row>
    <row r="47" spans="1:7" ht="12">
      <c r="A47" s="35"/>
      <c r="B47" s="35"/>
      <c r="C47" s="52"/>
      <c r="D47" s="37"/>
      <c r="E47" s="39"/>
      <c r="G47" s="105"/>
    </row>
    <row r="48" spans="1:5" ht="12">
      <c r="A48" s="35"/>
      <c r="B48" s="35"/>
      <c r="C48" s="42" t="s">
        <v>2351</v>
      </c>
      <c r="D48" s="37"/>
      <c r="E48" s="1324"/>
    </row>
    <row r="49" spans="1:5" ht="12">
      <c r="A49" s="41"/>
      <c r="B49" s="35"/>
      <c r="C49" s="40"/>
      <c r="D49" s="37"/>
      <c r="E49" s="1324"/>
    </row>
    <row r="50" spans="1:5" ht="12">
      <c r="A50" s="35"/>
      <c r="B50" s="35"/>
      <c r="C50" s="42" t="s">
        <v>2352</v>
      </c>
      <c r="D50" s="37"/>
      <c r="E50" s="1324"/>
    </row>
    <row r="51" spans="1:5" ht="12">
      <c r="A51" s="41"/>
      <c r="B51" s="35" t="s">
        <v>1408</v>
      </c>
      <c r="C51" s="42" t="s">
        <v>2353</v>
      </c>
      <c r="D51" s="37"/>
      <c r="E51" s="1324"/>
    </row>
    <row r="52" spans="1:5" ht="60">
      <c r="A52" s="35"/>
      <c r="B52" s="35"/>
      <c r="C52" s="53" t="s">
        <v>2354</v>
      </c>
      <c r="D52" s="37"/>
      <c r="E52" s="1324"/>
    </row>
    <row r="53" spans="1:5" ht="36">
      <c r="A53" s="35"/>
      <c r="B53" s="35"/>
      <c r="C53" s="53" t="s">
        <v>2355</v>
      </c>
      <c r="D53" s="37"/>
      <c r="E53" s="1324"/>
    </row>
    <row r="54" spans="1:5" ht="60">
      <c r="A54" s="35"/>
      <c r="B54" s="35"/>
      <c r="C54" s="53" t="s">
        <v>2356</v>
      </c>
      <c r="D54" s="37"/>
      <c r="E54" s="1324"/>
    </row>
    <row r="55" spans="1:5" ht="60">
      <c r="A55" s="35"/>
      <c r="B55" s="35"/>
      <c r="C55" s="53" t="s">
        <v>2357</v>
      </c>
      <c r="D55" s="37"/>
      <c r="E55" s="1324"/>
    </row>
    <row r="56" spans="1:5" ht="24">
      <c r="A56" s="35"/>
      <c r="B56" s="35"/>
      <c r="C56" s="53" t="s">
        <v>2358</v>
      </c>
      <c r="D56" s="37"/>
      <c r="E56" s="1324"/>
    </row>
    <row r="57" spans="1:5" ht="12">
      <c r="A57" s="35"/>
      <c r="B57" s="35"/>
      <c r="C57" s="53" t="s">
        <v>2359</v>
      </c>
      <c r="D57" s="37"/>
      <c r="E57" s="1324"/>
    </row>
    <row r="58" spans="1:5" ht="36">
      <c r="A58" s="35"/>
      <c r="B58" s="35"/>
      <c r="C58" s="53" t="s">
        <v>2360</v>
      </c>
      <c r="D58" s="37" t="s">
        <v>2361</v>
      </c>
      <c r="E58" s="1325">
        <v>2</v>
      </c>
    </row>
    <row r="59" spans="1:5" ht="24">
      <c r="A59" s="35"/>
      <c r="B59" s="35"/>
      <c r="C59" s="53" t="s">
        <v>2362</v>
      </c>
      <c r="D59" s="37" t="s">
        <v>2361</v>
      </c>
      <c r="E59" s="1325">
        <v>2</v>
      </c>
    </row>
    <row r="60" spans="1:5" ht="12">
      <c r="A60" s="35"/>
      <c r="B60" s="35"/>
      <c r="C60" s="53" t="s">
        <v>2363</v>
      </c>
      <c r="D60" s="37" t="s">
        <v>2361</v>
      </c>
      <c r="E60" s="1325">
        <v>2</v>
      </c>
    </row>
    <row r="61" spans="1:5" ht="12">
      <c r="A61" s="35"/>
      <c r="B61" s="35"/>
      <c r="C61" s="53" t="s">
        <v>2364</v>
      </c>
      <c r="D61" s="37" t="s">
        <v>2361</v>
      </c>
      <c r="E61" s="1325">
        <v>2</v>
      </c>
    </row>
    <row r="62" spans="1:5" ht="24">
      <c r="A62" s="35"/>
      <c r="B62" s="35"/>
      <c r="C62" s="53" t="s">
        <v>2365</v>
      </c>
      <c r="D62" s="37" t="s">
        <v>2361</v>
      </c>
      <c r="E62" s="1325">
        <v>2</v>
      </c>
    </row>
    <row r="63" spans="1:5" ht="12">
      <c r="A63" s="35"/>
      <c r="B63" s="35"/>
      <c r="C63" s="53" t="s">
        <v>2366</v>
      </c>
      <c r="D63" s="37"/>
      <c r="E63" s="1325"/>
    </row>
    <row r="64" spans="1:5" ht="72">
      <c r="A64" s="35"/>
      <c r="B64" s="35"/>
      <c r="C64" s="1326" t="s">
        <v>2367</v>
      </c>
      <c r="D64" s="37"/>
      <c r="E64" s="1327"/>
    </row>
    <row r="65" spans="1:7" s="1315" customFormat="1" ht="17.25" customHeight="1">
      <c r="A65" s="80"/>
      <c r="B65" s="80"/>
      <c r="C65" s="87" t="s">
        <v>2368</v>
      </c>
      <c r="D65" s="80" t="s">
        <v>1840</v>
      </c>
      <c r="E65" s="1328">
        <v>1</v>
      </c>
      <c r="F65" s="83"/>
      <c r="G65" s="109">
        <f>E65*F65</f>
        <v>0</v>
      </c>
    </row>
    <row r="66" spans="1:5" ht="12">
      <c r="A66" s="35"/>
      <c r="B66" s="35"/>
      <c r="C66" s="53"/>
      <c r="D66" s="37"/>
      <c r="E66" s="1327"/>
    </row>
    <row r="67" spans="1:5" ht="10.5" customHeight="1">
      <c r="A67" s="35"/>
      <c r="B67" s="35"/>
      <c r="C67" s="53"/>
      <c r="D67" s="37"/>
      <c r="E67" s="1327"/>
    </row>
    <row r="68" spans="1:5" ht="24">
      <c r="A68" s="35"/>
      <c r="B68" s="35" t="s">
        <v>1409</v>
      </c>
      <c r="C68" s="42" t="s">
        <v>2369</v>
      </c>
      <c r="D68" s="37"/>
      <c r="E68" s="1327"/>
    </row>
    <row r="69" spans="1:5" ht="36">
      <c r="A69" s="35"/>
      <c r="B69" s="35"/>
      <c r="C69" s="53" t="s">
        <v>2370</v>
      </c>
      <c r="D69" s="37"/>
      <c r="E69" s="1327"/>
    </row>
    <row r="70" spans="1:5" ht="24">
      <c r="A70" s="35"/>
      <c r="B70" s="35"/>
      <c r="C70" s="53" t="s">
        <v>2371</v>
      </c>
      <c r="D70" s="37" t="s">
        <v>2361</v>
      </c>
      <c r="E70" s="1325">
        <v>4</v>
      </c>
    </row>
    <row r="71" spans="1:5" ht="12">
      <c r="A71" s="35"/>
      <c r="B71" s="35"/>
      <c r="C71" s="53" t="s">
        <v>2372</v>
      </c>
      <c r="D71" s="37" t="s">
        <v>2361</v>
      </c>
      <c r="E71" s="1325">
        <v>4</v>
      </c>
    </row>
    <row r="72" spans="1:5" ht="12">
      <c r="A72" s="35"/>
      <c r="B72" s="35"/>
      <c r="C72" s="53" t="s">
        <v>2373</v>
      </c>
      <c r="D72" s="37" t="s">
        <v>2361</v>
      </c>
      <c r="E72" s="1325">
        <v>4</v>
      </c>
    </row>
    <row r="73" spans="1:5" ht="12">
      <c r="A73" s="35"/>
      <c r="B73" s="35"/>
      <c r="C73" s="53" t="s">
        <v>2374</v>
      </c>
      <c r="D73" s="37" t="s">
        <v>2361</v>
      </c>
      <c r="E73" s="1325">
        <v>4</v>
      </c>
    </row>
    <row r="74" spans="1:7" s="1315" customFormat="1" ht="18" customHeight="1">
      <c r="A74" s="80"/>
      <c r="B74" s="80"/>
      <c r="C74" s="87" t="s">
        <v>2375</v>
      </c>
      <c r="D74" s="80" t="s">
        <v>1840</v>
      </c>
      <c r="E74" s="1328">
        <v>1</v>
      </c>
      <c r="F74" s="83"/>
      <c r="G74" s="109">
        <f>E74*F74</f>
        <v>0</v>
      </c>
    </row>
    <row r="75" spans="1:5" ht="12">
      <c r="A75" s="35"/>
      <c r="B75" s="35"/>
      <c r="C75" s="53"/>
      <c r="D75" s="37"/>
      <c r="E75" s="1327"/>
    </row>
    <row r="76" spans="1:5" ht="12">
      <c r="A76" s="35"/>
      <c r="B76" s="35" t="s">
        <v>1410</v>
      </c>
      <c r="C76" s="42" t="s">
        <v>2376</v>
      </c>
      <c r="D76" s="37"/>
      <c r="E76" s="1327"/>
    </row>
    <row r="77" spans="1:5" ht="36">
      <c r="A77" s="35"/>
      <c r="B77" s="35"/>
      <c r="C77" s="53" t="s">
        <v>2377</v>
      </c>
      <c r="D77" s="37"/>
      <c r="E77" s="1327"/>
    </row>
    <row r="78" spans="1:5" ht="12">
      <c r="A78" s="35"/>
      <c r="B78" s="35"/>
      <c r="C78" s="53"/>
      <c r="D78" s="37"/>
      <c r="E78" s="1327"/>
    </row>
    <row r="79" spans="1:5" ht="12">
      <c r="A79" s="35"/>
      <c r="B79" s="35"/>
      <c r="C79" s="53" t="s">
        <v>2378</v>
      </c>
      <c r="D79" s="37"/>
      <c r="E79" s="1327"/>
    </row>
    <row r="80" spans="1:7" ht="24">
      <c r="A80" s="35"/>
      <c r="B80" s="35"/>
      <c r="C80" s="1329" t="s">
        <v>2379</v>
      </c>
      <c r="D80" s="1330" t="s">
        <v>2361</v>
      </c>
      <c r="E80" s="1331">
        <v>2</v>
      </c>
      <c r="F80" s="1317"/>
      <c r="G80" s="78"/>
    </row>
    <row r="81" spans="1:7" ht="24">
      <c r="A81" s="35"/>
      <c r="B81" s="35"/>
      <c r="C81" s="1329" t="s">
        <v>2380</v>
      </c>
      <c r="D81" s="1330" t="s">
        <v>614</v>
      </c>
      <c r="E81" s="1331">
        <v>1</v>
      </c>
      <c r="F81" s="1317"/>
      <c r="G81" s="78"/>
    </row>
    <row r="82" spans="1:7" s="1315" customFormat="1" ht="18.75" customHeight="1">
      <c r="A82" s="80"/>
      <c r="B82" s="80"/>
      <c r="C82" s="87" t="s">
        <v>2381</v>
      </c>
      <c r="D82" s="1332" t="s">
        <v>1840</v>
      </c>
      <c r="E82" s="1333">
        <v>1</v>
      </c>
      <c r="F82" s="1318"/>
      <c r="G82" s="118">
        <f>E82*F82</f>
        <v>0</v>
      </c>
    </row>
    <row r="83" spans="1:5" ht="12">
      <c r="A83" s="35"/>
      <c r="B83" s="35"/>
      <c r="C83" s="53"/>
      <c r="D83" s="37"/>
      <c r="E83" s="1327"/>
    </row>
    <row r="84" spans="1:5" ht="12">
      <c r="A84" s="35"/>
      <c r="B84" s="35"/>
      <c r="C84" s="53"/>
      <c r="D84" s="37"/>
      <c r="E84" s="1327"/>
    </row>
    <row r="85" spans="1:5" ht="12">
      <c r="A85" s="35"/>
      <c r="B85" s="35"/>
      <c r="C85" s="42" t="s">
        <v>2382</v>
      </c>
      <c r="D85" s="37"/>
      <c r="E85" s="1327"/>
    </row>
    <row r="86" spans="1:5" ht="12">
      <c r="A86" s="35"/>
      <c r="B86" s="35" t="s">
        <v>1411</v>
      </c>
      <c r="C86" s="42" t="s">
        <v>2383</v>
      </c>
      <c r="D86" s="37"/>
      <c r="E86" s="1327"/>
    </row>
    <row r="87" spans="1:5" ht="12">
      <c r="A87" s="35"/>
      <c r="B87" s="35"/>
      <c r="C87" s="53" t="s">
        <v>2384</v>
      </c>
      <c r="D87" s="37"/>
      <c r="E87" s="1327"/>
    </row>
    <row r="88" spans="1:5" ht="114" customHeight="1">
      <c r="A88" s="35"/>
      <c r="B88" s="35"/>
      <c r="C88" s="53" t="s">
        <v>2385</v>
      </c>
      <c r="D88" s="37"/>
      <c r="E88" s="1327"/>
    </row>
    <row r="89" spans="1:5" ht="24">
      <c r="A89" s="35"/>
      <c r="B89" s="35"/>
      <c r="C89" s="79" t="s">
        <v>2386</v>
      </c>
      <c r="D89" s="37" t="s">
        <v>2387</v>
      </c>
      <c r="E89" s="1325">
        <v>1</v>
      </c>
    </row>
    <row r="90" spans="1:5" ht="72">
      <c r="A90" s="35"/>
      <c r="B90" s="35"/>
      <c r="C90" s="53" t="s">
        <v>2388</v>
      </c>
      <c r="D90" s="37" t="s">
        <v>1876</v>
      </c>
      <c r="E90" s="39">
        <v>14</v>
      </c>
    </row>
    <row r="91" spans="1:8" ht="16.5" customHeight="1">
      <c r="A91" s="80"/>
      <c r="B91" s="80"/>
      <c r="C91" s="87" t="s">
        <v>2389</v>
      </c>
      <c r="D91" s="80" t="s">
        <v>1840</v>
      </c>
      <c r="E91" s="1328">
        <v>2</v>
      </c>
      <c r="F91" s="83"/>
      <c r="G91" s="109">
        <f>E91*F91</f>
        <v>0</v>
      </c>
      <c r="H91" s="1319"/>
    </row>
    <row r="92" spans="1:5" ht="12">
      <c r="A92" s="35"/>
      <c r="B92" s="35"/>
      <c r="C92" s="53"/>
      <c r="D92" s="37"/>
      <c r="E92" s="1324"/>
    </row>
    <row r="93" spans="1:5" ht="12">
      <c r="A93" s="35"/>
      <c r="B93" s="35"/>
      <c r="C93" s="53"/>
      <c r="D93" s="37"/>
      <c r="E93" s="1324"/>
    </row>
    <row r="94" spans="1:5" ht="12">
      <c r="A94" s="35"/>
      <c r="B94" s="35" t="s">
        <v>1412</v>
      </c>
      <c r="C94" s="42" t="s">
        <v>2390</v>
      </c>
      <c r="D94" s="37"/>
      <c r="E94" s="1324"/>
    </row>
    <row r="95" spans="1:5" ht="24">
      <c r="A95" s="41"/>
      <c r="B95" s="41"/>
      <c r="C95" s="42" t="s">
        <v>2391</v>
      </c>
      <c r="D95" s="37"/>
      <c r="E95" s="1324"/>
    </row>
    <row r="96" spans="1:5" ht="132">
      <c r="A96" s="41"/>
      <c r="B96" s="41"/>
      <c r="C96" s="53" t="s">
        <v>2392</v>
      </c>
      <c r="D96" s="37"/>
      <c r="E96" s="1324"/>
    </row>
    <row r="97" spans="1:5" ht="24">
      <c r="A97" s="35"/>
      <c r="B97" s="35"/>
      <c r="C97" s="53" t="s">
        <v>2393</v>
      </c>
      <c r="D97" s="37" t="s">
        <v>614</v>
      </c>
      <c r="E97" s="1325">
        <v>2</v>
      </c>
    </row>
    <row r="98" spans="1:5" ht="12">
      <c r="A98" s="35"/>
      <c r="B98" s="35"/>
      <c r="C98" s="53" t="s">
        <v>2394</v>
      </c>
      <c r="D98" s="37" t="s">
        <v>614</v>
      </c>
      <c r="E98" s="1325">
        <v>1</v>
      </c>
    </row>
    <row r="99" spans="1:5" ht="12">
      <c r="A99" s="35"/>
      <c r="B99" s="35"/>
      <c r="C99" s="53" t="s">
        <v>2395</v>
      </c>
      <c r="D99" s="37"/>
      <c r="E99" s="1327"/>
    </row>
    <row r="100" spans="1:5" ht="72">
      <c r="A100" s="35"/>
      <c r="B100" s="35"/>
      <c r="C100" s="1326" t="s">
        <v>2396</v>
      </c>
      <c r="D100" s="37"/>
      <c r="E100" s="1327"/>
    </row>
    <row r="101" spans="1:7" ht="18" customHeight="1">
      <c r="A101" s="80"/>
      <c r="B101" s="80"/>
      <c r="C101" s="87" t="s">
        <v>2397</v>
      </c>
      <c r="D101" s="80" t="s">
        <v>1840</v>
      </c>
      <c r="E101" s="1328">
        <v>1</v>
      </c>
      <c r="F101" s="83"/>
      <c r="G101" s="109">
        <f>E101*F101</f>
        <v>0</v>
      </c>
    </row>
    <row r="102" spans="1:5" ht="12">
      <c r="A102" s="35"/>
      <c r="B102" s="35"/>
      <c r="C102" s="53"/>
      <c r="D102" s="37"/>
      <c r="E102" s="1324"/>
    </row>
    <row r="103" spans="1:5" ht="12">
      <c r="A103" s="35"/>
      <c r="B103" s="35"/>
      <c r="C103" s="53"/>
      <c r="D103" s="37"/>
      <c r="E103" s="1324"/>
    </row>
    <row r="104" spans="1:5" ht="12">
      <c r="A104" s="35"/>
      <c r="B104" s="35" t="s">
        <v>1413</v>
      </c>
      <c r="C104" s="42" t="s">
        <v>2398</v>
      </c>
      <c r="D104" s="37"/>
      <c r="E104" s="1324"/>
    </row>
    <row r="105" spans="1:5" ht="96">
      <c r="A105" s="35"/>
      <c r="B105" s="35"/>
      <c r="C105" s="53" t="s">
        <v>2399</v>
      </c>
      <c r="D105" s="37"/>
      <c r="E105" s="1324"/>
    </row>
    <row r="106" spans="1:5" ht="132">
      <c r="A106" s="35"/>
      <c r="B106" s="35"/>
      <c r="C106" s="85" t="s">
        <v>2400</v>
      </c>
      <c r="D106" s="37" t="s">
        <v>2387</v>
      </c>
      <c r="E106" s="39">
        <v>2</v>
      </c>
    </row>
    <row r="107" spans="1:5" ht="12">
      <c r="A107" s="35"/>
      <c r="B107" s="35"/>
      <c r="C107" s="85" t="s">
        <v>2401</v>
      </c>
      <c r="D107" s="37" t="s">
        <v>614</v>
      </c>
      <c r="E107" s="39">
        <v>2</v>
      </c>
    </row>
    <row r="108" spans="1:7" ht="18" customHeight="1">
      <c r="A108" s="80"/>
      <c r="B108" s="80"/>
      <c r="C108" s="87" t="s">
        <v>2402</v>
      </c>
      <c r="D108" s="80" t="s">
        <v>1840</v>
      </c>
      <c r="E108" s="1334">
        <v>1</v>
      </c>
      <c r="F108" s="83"/>
      <c r="G108" s="109">
        <f>E108*F108</f>
        <v>0</v>
      </c>
    </row>
    <row r="109" spans="1:5" ht="12">
      <c r="A109" s="35"/>
      <c r="B109" s="35"/>
      <c r="C109" s="53"/>
      <c r="D109" s="37"/>
      <c r="E109" s="1324"/>
    </row>
    <row r="110" spans="1:5" ht="12">
      <c r="A110" s="35"/>
      <c r="B110" s="35" t="s">
        <v>1414</v>
      </c>
      <c r="C110" s="42" t="s">
        <v>2403</v>
      </c>
      <c r="D110" s="37"/>
      <c r="E110" s="1324"/>
    </row>
    <row r="111" spans="1:5" ht="24">
      <c r="A111" s="35"/>
      <c r="B111" s="35"/>
      <c r="C111" s="53" t="s">
        <v>2404</v>
      </c>
      <c r="D111" s="37"/>
      <c r="E111" s="1324"/>
    </row>
    <row r="112" spans="1:5" ht="12">
      <c r="A112" s="35"/>
      <c r="B112" s="35"/>
      <c r="C112" s="53" t="s">
        <v>2405</v>
      </c>
      <c r="D112" s="37" t="s">
        <v>614</v>
      </c>
      <c r="E112" s="39">
        <v>2</v>
      </c>
    </row>
    <row r="113" spans="1:5" ht="12">
      <c r="A113" s="35"/>
      <c r="B113" s="35"/>
      <c r="C113" s="53" t="s">
        <v>2406</v>
      </c>
      <c r="D113" s="37" t="s">
        <v>614</v>
      </c>
      <c r="E113" s="39">
        <v>2</v>
      </c>
    </row>
    <row r="114" spans="1:7" ht="18" customHeight="1">
      <c r="A114" s="80"/>
      <c r="B114" s="80"/>
      <c r="C114" s="81" t="s">
        <v>2407</v>
      </c>
      <c r="D114" s="80" t="s">
        <v>1840</v>
      </c>
      <c r="E114" s="1334">
        <v>1</v>
      </c>
      <c r="F114" s="83"/>
      <c r="G114" s="106">
        <v>0</v>
      </c>
    </row>
    <row r="115" spans="1:5" ht="12">
      <c r="A115" s="35"/>
      <c r="B115" s="35"/>
      <c r="C115" s="53"/>
      <c r="D115" s="37"/>
      <c r="E115" s="1324"/>
    </row>
    <row r="116" spans="1:5" ht="12">
      <c r="A116" s="41"/>
      <c r="B116" s="35"/>
      <c r="C116" s="42" t="s">
        <v>2408</v>
      </c>
      <c r="D116" s="37"/>
      <c r="E116" s="1324"/>
    </row>
    <row r="117" spans="1:5" ht="12">
      <c r="A117" s="35"/>
      <c r="B117" s="35" t="s">
        <v>1408</v>
      </c>
      <c r="C117" s="42" t="s">
        <v>2409</v>
      </c>
      <c r="D117" s="37"/>
      <c r="E117" s="1324"/>
    </row>
    <row r="118" spans="1:5" ht="48">
      <c r="A118" s="35"/>
      <c r="B118" s="35"/>
      <c r="C118" s="53" t="s">
        <v>2410</v>
      </c>
      <c r="D118" s="37"/>
      <c r="E118" s="1324"/>
    </row>
    <row r="119" spans="1:5" ht="12">
      <c r="A119" s="35"/>
      <c r="B119" s="35"/>
      <c r="C119" s="53" t="s">
        <v>2411</v>
      </c>
      <c r="D119" s="37" t="s">
        <v>2387</v>
      </c>
      <c r="E119" s="1325">
        <v>28</v>
      </c>
    </row>
    <row r="120" spans="1:5" ht="24">
      <c r="A120" s="35"/>
      <c r="B120" s="35"/>
      <c r="C120" s="53" t="s">
        <v>2412</v>
      </c>
      <c r="D120" s="37" t="s">
        <v>2387</v>
      </c>
      <c r="E120" s="1325">
        <v>28</v>
      </c>
    </row>
    <row r="121" spans="1:5" ht="12">
      <c r="A121" s="35"/>
      <c r="B121" s="35"/>
      <c r="C121" s="53" t="s">
        <v>2413</v>
      </c>
      <c r="D121" s="37"/>
      <c r="E121" s="1327"/>
    </row>
    <row r="122" spans="1:5" ht="72">
      <c r="A122" s="35"/>
      <c r="B122" s="35"/>
      <c r="C122" s="1326" t="s">
        <v>2414</v>
      </c>
      <c r="D122" s="37"/>
      <c r="E122" s="1327"/>
    </row>
    <row r="123" spans="1:7" ht="18" customHeight="1">
      <c r="A123" s="80"/>
      <c r="B123" s="80"/>
      <c r="C123" s="87" t="s">
        <v>2415</v>
      </c>
      <c r="D123" s="80" t="s">
        <v>1840</v>
      </c>
      <c r="E123" s="1328">
        <v>1</v>
      </c>
      <c r="F123" s="83"/>
      <c r="G123" s="109">
        <f>E123*F123</f>
        <v>0</v>
      </c>
    </row>
    <row r="124" spans="1:5" ht="12">
      <c r="A124" s="35"/>
      <c r="B124" s="35"/>
      <c r="C124" s="53"/>
      <c r="D124" s="37"/>
      <c r="E124" s="1327"/>
    </row>
    <row r="125" spans="1:5" ht="12">
      <c r="A125" s="35"/>
      <c r="B125" s="35"/>
      <c r="C125" s="53"/>
      <c r="D125" s="37"/>
      <c r="E125" s="1327"/>
    </row>
    <row r="126" spans="1:5" ht="12">
      <c r="A126" s="35"/>
      <c r="B126" s="35" t="s">
        <v>1409</v>
      </c>
      <c r="C126" s="42" t="s">
        <v>2416</v>
      </c>
      <c r="D126" s="37"/>
      <c r="E126" s="1327"/>
    </row>
    <row r="127" spans="1:5" ht="36">
      <c r="A127" s="35"/>
      <c r="B127" s="35"/>
      <c r="C127" s="53" t="s">
        <v>1519</v>
      </c>
      <c r="D127" s="37" t="s">
        <v>2387</v>
      </c>
      <c r="E127" s="1325">
        <v>1</v>
      </c>
    </row>
    <row r="128" spans="1:5" ht="24">
      <c r="A128" s="35"/>
      <c r="B128" s="35"/>
      <c r="C128" s="53" t="s">
        <v>1520</v>
      </c>
      <c r="D128" s="37" t="s">
        <v>2387</v>
      </c>
      <c r="E128" s="1325">
        <v>1</v>
      </c>
    </row>
    <row r="129" spans="1:5" ht="12">
      <c r="A129" s="35"/>
      <c r="B129" s="35"/>
      <c r="C129" s="53" t="s">
        <v>1521</v>
      </c>
      <c r="D129" s="37" t="s">
        <v>2387</v>
      </c>
      <c r="E129" s="1325">
        <v>1</v>
      </c>
    </row>
    <row r="130" spans="1:7" ht="18" customHeight="1">
      <c r="A130" s="80"/>
      <c r="B130" s="80"/>
      <c r="C130" s="87" t="s">
        <v>1522</v>
      </c>
      <c r="D130" s="80" t="s">
        <v>1840</v>
      </c>
      <c r="E130" s="1328">
        <v>1</v>
      </c>
      <c r="F130" s="83"/>
      <c r="G130" s="109">
        <f>E130*F130</f>
        <v>0</v>
      </c>
    </row>
    <row r="131" spans="1:5" ht="12">
      <c r="A131" s="35"/>
      <c r="B131" s="35"/>
      <c r="C131" s="53"/>
      <c r="D131" s="37"/>
      <c r="E131" s="1324"/>
    </row>
    <row r="132" spans="1:5" ht="12">
      <c r="A132" s="35"/>
      <c r="B132" s="35" t="s">
        <v>1410</v>
      </c>
      <c r="C132" s="42" t="s">
        <v>2416</v>
      </c>
      <c r="D132" s="37"/>
      <c r="E132" s="1324"/>
    </row>
    <row r="133" spans="1:5" ht="36">
      <c r="A133" s="35"/>
      <c r="B133" s="35"/>
      <c r="C133" s="53" t="s">
        <v>1523</v>
      </c>
      <c r="D133" s="37" t="s">
        <v>2387</v>
      </c>
      <c r="E133" s="1325">
        <v>2</v>
      </c>
    </row>
    <row r="134" spans="1:5" ht="12">
      <c r="A134" s="35"/>
      <c r="B134" s="35"/>
      <c r="C134" s="53" t="s">
        <v>1524</v>
      </c>
      <c r="D134" s="37" t="s">
        <v>2387</v>
      </c>
      <c r="E134" s="1325">
        <v>1</v>
      </c>
    </row>
    <row r="135" spans="1:7" ht="18" customHeight="1">
      <c r="A135" s="80"/>
      <c r="B135" s="80"/>
      <c r="C135" s="87" t="s">
        <v>1522</v>
      </c>
      <c r="D135" s="80" t="s">
        <v>1840</v>
      </c>
      <c r="E135" s="1328">
        <v>1</v>
      </c>
      <c r="F135" s="83"/>
      <c r="G135" s="109">
        <f>E135*F135</f>
        <v>0</v>
      </c>
    </row>
    <row r="136" spans="1:5" ht="12">
      <c r="A136" s="35"/>
      <c r="B136" s="35"/>
      <c r="C136" s="53"/>
      <c r="D136" s="37"/>
      <c r="E136" s="1327"/>
    </row>
    <row r="137" spans="1:5" ht="12">
      <c r="A137" s="35"/>
      <c r="B137" s="35"/>
      <c r="C137" s="53"/>
      <c r="D137" s="37"/>
      <c r="E137" s="1327"/>
    </row>
    <row r="138" spans="1:7" s="1315" customFormat="1" ht="18" customHeight="1">
      <c r="A138" s="80"/>
      <c r="B138" s="80"/>
      <c r="C138" s="87" t="s">
        <v>1525</v>
      </c>
      <c r="D138" s="80"/>
      <c r="E138" s="1328"/>
      <c r="F138" s="83"/>
      <c r="G138" s="106"/>
    </row>
    <row r="139" spans="1:5" ht="12">
      <c r="A139" s="35"/>
      <c r="B139" s="35"/>
      <c r="C139" s="42"/>
      <c r="D139" s="37"/>
      <c r="E139" s="1327"/>
    </row>
    <row r="140" spans="1:5" ht="12">
      <c r="A140" s="35"/>
      <c r="B140" s="35" t="s">
        <v>1408</v>
      </c>
      <c r="C140" s="42" t="s">
        <v>1526</v>
      </c>
      <c r="D140" s="37"/>
      <c r="E140" s="1327"/>
    </row>
    <row r="141" spans="1:5" ht="24">
      <c r="A141" s="35"/>
      <c r="B141" s="35"/>
      <c r="C141" s="53" t="s">
        <v>1527</v>
      </c>
      <c r="D141" s="37"/>
      <c r="E141" s="1325"/>
    </row>
    <row r="142" spans="1:5" ht="12">
      <c r="A142" s="35"/>
      <c r="B142" s="35"/>
      <c r="C142" s="1335" t="s">
        <v>1528</v>
      </c>
      <c r="D142" s="37" t="s">
        <v>614</v>
      </c>
      <c r="E142" s="1325">
        <v>1</v>
      </c>
    </row>
    <row r="143" spans="1:5" ht="12">
      <c r="A143" s="35"/>
      <c r="B143" s="35"/>
      <c r="C143" s="1335" t="s">
        <v>1529</v>
      </c>
      <c r="D143" s="37" t="s">
        <v>614</v>
      </c>
      <c r="E143" s="1325">
        <v>1</v>
      </c>
    </row>
    <row r="144" spans="1:5" ht="12">
      <c r="A144" s="35"/>
      <c r="B144" s="35"/>
      <c r="C144" s="1335" t="s">
        <v>1530</v>
      </c>
      <c r="D144" s="37" t="s">
        <v>614</v>
      </c>
      <c r="E144" s="1325">
        <v>1</v>
      </c>
    </row>
    <row r="145" spans="1:5" ht="12">
      <c r="A145" s="35"/>
      <c r="B145" s="35"/>
      <c r="C145" s="1335" t="s">
        <v>1531</v>
      </c>
      <c r="D145" s="37" t="s">
        <v>614</v>
      </c>
      <c r="E145" s="1325">
        <v>2</v>
      </c>
    </row>
    <row r="146" spans="1:5" ht="12">
      <c r="A146" s="35"/>
      <c r="B146" s="35"/>
      <c r="C146" s="1335" t="s">
        <v>1532</v>
      </c>
      <c r="D146" s="37" t="s">
        <v>614</v>
      </c>
      <c r="E146" s="1325">
        <v>2</v>
      </c>
    </row>
    <row r="147" spans="1:7" ht="18" customHeight="1">
      <c r="A147" s="80"/>
      <c r="B147" s="80"/>
      <c r="C147" s="87" t="s">
        <v>1533</v>
      </c>
      <c r="D147" s="80" t="s">
        <v>1840</v>
      </c>
      <c r="E147" s="1328">
        <v>1</v>
      </c>
      <c r="F147" s="83"/>
      <c r="G147" s="109">
        <f>E147*F147</f>
        <v>0</v>
      </c>
    </row>
    <row r="148" spans="1:5" ht="12">
      <c r="A148" s="35"/>
      <c r="B148" s="35"/>
      <c r="C148" s="53"/>
      <c r="D148" s="37"/>
      <c r="E148" s="1327"/>
    </row>
    <row r="149" spans="1:5" ht="12">
      <c r="A149" s="35"/>
      <c r="B149" s="35" t="s">
        <v>1409</v>
      </c>
      <c r="C149" s="42" t="s">
        <v>1534</v>
      </c>
      <c r="D149" s="37"/>
      <c r="E149" s="1327"/>
    </row>
    <row r="150" spans="1:5" ht="12">
      <c r="A150" s="35"/>
      <c r="B150" s="35"/>
      <c r="C150" s="53" t="s">
        <v>1535</v>
      </c>
      <c r="D150" s="37"/>
      <c r="E150" s="1327"/>
    </row>
    <row r="151" spans="1:5" ht="48">
      <c r="A151" s="35"/>
      <c r="B151" s="35"/>
      <c r="C151" s="53" t="s">
        <v>1536</v>
      </c>
      <c r="D151" s="37"/>
      <c r="E151" s="1327"/>
    </row>
    <row r="152" spans="1:5" ht="12">
      <c r="A152" s="35"/>
      <c r="B152" s="35"/>
      <c r="C152" s="53" t="s">
        <v>1537</v>
      </c>
      <c r="D152" s="37" t="s">
        <v>2387</v>
      </c>
      <c r="E152" s="1325">
        <v>1</v>
      </c>
    </row>
    <row r="153" spans="1:5" ht="12">
      <c r="A153" s="35"/>
      <c r="B153" s="35"/>
      <c r="C153" s="53" t="s">
        <v>1538</v>
      </c>
      <c r="D153" s="37" t="s">
        <v>2387</v>
      </c>
      <c r="E153" s="1325">
        <v>1</v>
      </c>
    </row>
    <row r="154" spans="1:7" ht="18" customHeight="1">
      <c r="A154" s="80"/>
      <c r="B154" s="80"/>
      <c r="C154" s="87" t="s">
        <v>1539</v>
      </c>
      <c r="D154" s="80" t="s">
        <v>1840</v>
      </c>
      <c r="E154" s="1328">
        <v>1</v>
      </c>
      <c r="F154" s="83"/>
      <c r="G154" s="109">
        <f>E154*F154</f>
        <v>0</v>
      </c>
    </row>
    <row r="155" spans="1:5" ht="12">
      <c r="A155" s="35"/>
      <c r="B155" s="35"/>
      <c r="C155" s="53"/>
      <c r="D155" s="37"/>
      <c r="E155" s="1327"/>
    </row>
    <row r="156" spans="1:7" ht="12">
      <c r="A156" s="35"/>
      <c r="B156" s="35">
        <v>3</v>
      </c>
      <c r="C156" s="42" t="s">
        <v>1540</v>
      </c>
      <c r="D156" s="119" t="s">
        <v>1131</v>
      </c>
      <c r="E156" s="1336">
        <v>1</v>
      </c>
      <c r="G156" s="120">
        <f>E156*F156</f>
        <v>0</v>
      </c>
    </row>
    <row r="157" spans="1:7" ht="108">
      <c r="A157" s="35"/>
      <c r="B157" s="35"/>
      <c r="C157" s="1337" t="s">
        <v>1541</v>
      </c>
      <c r="D157" s="37" t="s">
        <v>614</v>
      </c>
      <c r="E157" s="1327">
        <v>1</v>
      </c>
      <c r="G157" s="120"/>
    </row>
    <row r="158" spans="1:5" ht="12">
      <c r="A158" s="35"/>
      <c r="B158" s="35">
        <v>4</v>
      </c>
      <c r="C158" s="1337" t="s">
        <v>1542</v>
      </c>
      <c r="D158" s="37" t="s">
        <v>614</v>
      </c>
      <c r="E158" s="1327">
        <v>1</v>
      </c>
    </row>
    <row r="159" spans="1:5" ht="12">
      <c r="A159" s="35"/>
      <c r="B159" s="35">
        <v>5</v>
      </c>
      <c r="C159" s="1337" t="s">
        <v>1543</v>
      </c>
      <c r="D159" s="37" t="s">
        <v>614</v>
      </c>
      <c r="E159" s="1327">
        <v>1</v>
      </c>
    </row>
    <row r="160" spans="1:5" ht="48">
      <c r="A160" s="35"/>
      <c r="B160" s="35">
        <v>6</v>
      </c>
      <c r="C160" s="1337" t="s">
        <v>1544</v>
      </c>
      <c r="D160" s="37" t="s">
        <v>614</v>
      </c>
      <c r="E160" s="1327">
        <v>1</v>
      </c>
    </row>
    <row r="161" spans="1:5" ht="12">
      <c r="A161" s="35"/>
      <c r="B161" s="35">
        <v>7</v>
      </c>
      <c r="C161" s="1337" t="s">
        <v>1545</v>
      </c>
      <c r="D161" s="37" t="s">
        <v>614</v>
      </c>
      <c r="E161" s="1327">
        <v>1</v>
      </c>
    </row>
    <row r="162" spans="1:5" ht="12">
      <c r="A162" s="35"/>
      <c r="B162" s="35"/>
      <c r="C162" s="53"/>
      <c r="D162" s="37"/>
      <c r="E162" s="1327"/>
    </row>
    <row r="163" spans="1:7" ht="12">
      <c r="A163" s="35"/>
      <c r="B163" s="35">
        <v>8</v>
      </c>
      <c r="C163" s="42" t="s">
        <v>1546</v>
      </c>
      <c r="D163" s="119" t="s">
        <v>1131</v>
      </c>
      <c r="E163" s="1327">
        <v>1</v>
      </c>
      <c r="G163" s="120">
        <f>E163*F163</f>
        <v>0</v>
      </c>
    </row>
    <row r="164" spans="1:5" ht="60">
      <c r="A164" s="35"/>
      <c r="B164" s="35"/>
      <c r="C164" s="1337" t="s">
        <v>1547</v>
      </c>
      <c r="D164" s="37" t="s">
        <v>614</v>
      </c>
      <c r="E164" s="1327">
        <v>1</v>
      </c>
    </row>
    <row r="165" spans="1:5" ht="60">
      <c r="A165" s="35"/>
      <c r="B165" s="35">
        <v>9</v>
      </c>
      <c r="C165" s="1337" t="s">
        <v>1548</v>
      </c>
      <c r="D165" s="37" t="s">
        <v>614</v>
      </c>
      <c r="E165" s="1327">
        <v>1</v>
      </c>
    </row>
    <row r="166" spans="1:5" ht="12">
      <c r="A166" s="35"/>
      <c r="B166" s="35"/>
      <c r="C166" s="53"/>
      <c r="D166" s="37"/>
      <c r="E166" s="1327"/>
    </row>
    <row r="167" spans="1:7" ht="12">
      <c r="A167" s="35"/>
      <c r="B167" s="35"/>
      <c r="C167" s="42" t="s">
        <v>1549</v>
      </c>
      <c r="D167" s="119" t="s">
        <v>1131</v>
      </c>
      <c r="E167" s="1338">
        <v>1</v>
      </c>
      <c r="G167" s="120">
        <f>E167*F167</f>
        <v>0</v>
      </c>
    </row>
    <row r="168" spans="1:5" ht="48">
      <c r="A168" s="35"/>
      <c r="B168" s="35">
        <v>10</v>
      </c>
      <c r="C168" s="53" t="s">
        <v>1550</v>
      </c>
      <c r="D168" s="37" t="s">
        <v>614</v>
      </c>
      <c r="E168" s="1327">
        <v>1</v>
      </c>
    </row>
    <row r="169" spans="1:5" ht="12">
      <c r="A169" s="35"/>
      <c r="B169" s="35">
        <v>11</v>
      </c>
      <c r="C169" s="53" t="s">
        <v>1551</v>
      </c>
      <c r="D169" s="37" t="s">
        <v>614</v>
      </c>
      <c r="E169" s="1327">
        <v>1</v>
      </c>
    </row>
    <row r="170" spans="1:5" ht="12">
      <c r="A170" s="35"/>
      <c r="B170" s="35"/>
      <c r="C170" s="53"/>
      <c r="D170" s="37"/>
      <c r="E170" s="1327"/>
    </row>
    <row r="171" spans="1:7" ht="12">
      <c r="A171" s="35"/>
      <c r="B171" s="35"/>
      <c r="C171" s="42" t="s">
        <v>1552</v>
      </c>
      <c r="D171" s="119" t="s">
        <v>1131</v>
      </c>
      <c r="E171" s="1338">
        <v>1</v>
      </c>
      <c r="G171" s="120">
        <f>E171*F171</f>
        <v>0</v>
      </c>
    </row>
    <row r="172" spans="1:5" ht="12">
      <c r="A172" s="35"/>
      <c r="B172" s="35"/>
      <c r="C172" s="42"/>
      <c r="D172" s="37"/>
      <c r="E172" s="1327"/>
    </row>
    <row r="173" spans="1:5" ht="12">
      <c r="A173" s="35"/>
      <c r="B173" s="35">
        <v>12</v>
      </c>
      <c r="C173" s="53" t="s">
        <v>1553</v>
      </c>
      <c r="D173" s="37" t="s">
        <v>614</v>
      </c>
      <c r="E173" s="1327">
        <v>1</v>
      </c>
    </row>
    <row r="174" spans="1:5" ht="12">
      <c r="A174" s="35"/>
      <c r="B174" s="35">
        <v>13</v>
      </c>
      <c r="C174" s="53" t="s">
        <v>1554</v>
      </c>
      <c r="D174" s="37" t="s">
        <v>614</v>
      </c>
      <c r="E174" s="1327">
        <v>1</v>
      </c>
    </row>
    <row r="175" spans="1:5" ht="24">
      <c r="A175" s="35"/>
      <c r="B175" s="35">
        <v>14</v>
      </c>
      <c r="C175" s="53" t="s">
        <v>1555</v>
      </c>
      <c r="D175" s="37" t="s">
        <v>614</v>
      </c>
      <c r="E175" s="1327">
        <v>1</v>
      </c>
    </row>
    <row r="176" spans="1:5" ht="24">
      <c r="A176" s="35"/>
      <c r="B176" s="35">
        <v>15</v>
      </c>
      <c r="C176" s="53" t="s">
        <v>1556</v>
      </c>
      <c r="D176" s="37" t="s">
        <v>614</v>
      </c>
      <c r="E176" s="1327">
        <v>1</v>
      </c>
    </row>
    <row r="177" spans="1:5" ht="12">
      <c r="A177" s="35"/>
      <c r="B177" s="35"/>
      <c r="C177" s="53"/>
      <c r="D177" s="37"/>
      <c r="E177" s="1327"/>
    </row>
    <row r="178" spans="1:5" ht="12">
      <c r="A178" s="35"/>
      <c r="B178" s="35"/>
      <c r="C178" s="42" t="s">
        <v>1557</v>
      </c>
      <c r="D178" s="37"/>
      <c r="E178" s="1327"/>
    </row>
    <row r="179" spans="1:7" ht="96">
      <c r="A179" s="35"/>
      <c r="B179" s="35">
        <v>16</v>
      </c>
      <c r="C179" s="53" t="s">
        <v>1558</v>
      </c>
      <c r="D179" s="37" t="s">
        <v>614</v>
      </c>
      <c r="E179" s="1327">
        <v>4</v>
      </c>
      <c r="G179" s="121">
        <f>E179*F179</f>
        <v>0</v>
      </c>
    </row>
    <row r="180" spans="1:5" ht="12">
      <c r="A180" s="35"/>
      <c r="B180" s="35"/>
      <c r="C180" s="53"/>
      <c r="D180" s="37"/>
      <c r="E180" s="1327"/>
    </row>
    <row r="181" spans="1:5" ht="12">
      <c r="A181" s="35"/>
      <c r="B181" s="35"/>
      <c r="C181" s="42" t="s">
        <v>1559</v>
      </c>
      <c r="D181" s="37"/>
      <c r="E181" s="1327"/>
    </row>
    <row r="182" spans="1:5" ht="12">
      <c r="A182" s="35"/>
      <c r="B182" s="35"/>
      <c r="C182" s="42"/>
      <c r="D182" s="37"/>
      <c r="E182" s="1327"/>
    </row>
    <row r="183" spans="1:7" ht="36">
      <c r="A183" s="35"/>
      <c r="B183" s="35">
        <v>17</v>
      </c>
      <c r="C183" s="53" t="s">
        <v>1560</v>
      </c>
      <c r="D183" s="37" t="s">
        <v>614</v>
      </c>
      <c r="E183" s="1327">
        <v>1</v>
      </c>
      <c r="G183" s="121">
        <f>E183*F183</f>
        <v>0</v>
      </c>
    </row>
    <row r="184" spans="1:5" ht="12">
      <c r="A184" s="35"/>
      <c r="B184" s="35"/>
      <c r="C184" s="53"/>
      <c r="D184" s="37"/>
      <c r="E184" s="1327"/>
    </row>
    <row r="185" spans="1:5" ht="96">
      <c r="A185" s="35"/>
      <c r="B185" s="35"/>
      <c r="C185" s="1326" t="s">
        <v>1561</v>
      </c>
      <c r="D185" s="37"/>
      <c r="E185" s="1327"/>
    </row>
    <row r="186" spans="1:5" ht="12">
      <c r="A186" s="35"/>
      <c r="B186" s="35"/>
      <c r="C186" s="53"/>
      <c r="D186" s="37"/>
      <c r="E186" s="1327"/>
    </row>
    <row r="187" spans="1:5" ht="12">
      <c r="A187" s="35"/>
      <c r="B187" s="35"/>
      <c r="C187" s="42" t="s">
        <v>1562</v>
      </c>
      <c r="D187" s="37"/>
      <c r="E187" s="1327"/>
    </row>
    <row r="188" spans="1:7" ht="12">
      <c r="A188" s="35"/>
      <c r="B188" s="35">
        <v>1</v>
      </c>
      <c r="C188" s="53" t="s">
        <v>1563</v>
      </c>
      <c r="D188" s="37" t="s">
        <v>614</v>
      </c>
      <c r="E188" s="1327">
        <v>1</v>
      </c>
      <c r="G188" s="102">
        <f>E188*F188</f>
        <v>0</v>
      </c>
    </row>
    <row r="189" spans="1:7" ht="12">
      <c r="A189" s="35"/>
      <c r="B189" s="35">
        <v>2</v>
      </c>
      <c r="C189" s="53" t="s">
        <v>1564</v>
      </c>
      <c r="D189" s="37" t="s">
        <v>614</v>
      </c>
      <c r="E189" s="1327">
        <v>1</v>
      </c>
      <c r="G189" s="102">
        <f>E189*F189</f>
        <v>0</v>
      </c>
    </row>
    <row r="190" spans="1:5" ht="12">
      <c r="A190" s="35"/>
      <c r="B190" s="35"/>
      <c r="C190" s="53"/>
      <c r="D190" s="37"/>
      <c r="E190" s="1327"/>
    </row>
    <row r="191" spans="1:5" ht="12">
      <c r="A191" s="35"/>
      <c r="B191" s="35">
        <v>3</v>
      </c>
      <c r="C191" s="42" t="s">
        <v>1565</v>
      </c>
      <c r="D191" s="37"/>
      <c r="E191" s="1327"/>
    </row>
    <row r="192" spans="1:5" ht="72">
      <c r="A192" s="35"/>
      <c r="B192" s="35"/>
      <c r="C192" s="1339" t="s">
        <v>1566</v>
      </c>
      <c r="D192" s="37"/>
      <c r="E192" s="1327"/>
    </row>
    <row r="193" spans="1:5" ht="12">
      <c r="A193" s="35"/>
      <c r="B193" s="35"/>
      <c r="C193" s="1340" t="s">
        <v>1567</v>
      </c>
      <c r="D193" s="37"/>
      <c r="E193" s="1327"/>
    </row>
    <row r="194" spans="1:5" ht="12">
      <c r="A194" s="35"/>
      <c r="B194" s="35"/>
      <c r="C194" s="1340" t="s">
        <v>1568</v>
      </c>
      <c r="D194" s="37"/>
      <c r="E194" s="1327"/>
    </row>
    <row r="195" spans="1:5" ht="12">
      <c r="A195" s="35"/>
      <c r="B195" s="35"/>
      <c r="C195" s="1340" t="s">
        <v>1569</v>
      </c>
      <c r="D195" s="37"/>
      <c r="E195" s="1327"/>
    </row>
    <row r="196" spans="1:5" ht="12">
      <c r="A196" s="35"/>
      <c r="B196" s="35"/>
      <c r="C196" s="1340" t="s">
        <v>1570</v>
      </c>
      <c r="D196" s="37"/>
      <c r="E196" s="1327"/>
    </row>
    <row r="197" spans="1:5" ht="12">
      <c r="A197" s="35"/>
      <c r="B197" s="35"/>
      <c r="C197" s="1340" t="s">
        <v>1571</v>
      </c>
      <c r="D197" s="37"/>
      <c r="E197" s="1327"/>
    </row>
    <row r="198" spans="1:5" ht="12">
      <c r="A198" s="35"/>
      <c r="B198" s="35"/>
      <c r="C198" s="1340" t="s">
        <v>1572</v>
      </c>
      <c r="D198" s="37"/>
      <c r="E198" s="1327"/>
    </row>
    <row r="199" spans="1:5" ht="12">
      <c r="A199" s="35"/>
      <c r="B199" s="35"/>
      <c r="C199" s="1340" t="s">
        <v>1573</v>
      </c>
      <c r="D199" s="37"/>
      <c r="E199" s="1327"/>
    </row>
    <row r="200" spans="1:5" ht="24">
      <c r="A200" s="35"/>
      <c r="B200" s="35"/>
      <c r="C200" s="1341" t="s">
        <v>1574</v>
      </c>
      <c r="D200" s="37"/>
      <c r="E200" s="1327"/>
    </row>
    <row r="201" spans="1:7" ht="12">
      <c r="A201" s="35"/>
      <c r="B201" s="35"/>
      <c r="C201" s="42" t="s">
        <v>1575</v>
      </c>
      <c r="D201" s="37" t="s">
        <v>1840</v>
      </c>
      <c r="E201" s="1327">
        <v>1</v>
      </c>
      <c r="G201" s="121">
        <f>E201*F201</f>
        <v>0</v>
      </c>
    </row>
    <row r="202" spans="1:5" ht="12">
      <c r="A202" s="35"/>
      <c r="B202" s="35"/>
      <c r="C202" s="53"/>
      <c r="D202" s="37"/>
      <c r="E202" s="1327"/>
    </row>
    <row r="203" spans="1:5" ht="12">
      <c r="A203" s="35"/>
      <c r="B203" s="35"/>
      <c r="C203" s="53"/>
      <c r="D203" s="37"/>
      <c r="E203" s="1327"/>
    </row>
    <row r="204" spans="1:5" ht="12">
      <c r="A204" s="35"/>
      <c r="B204" s="35">
        <v>4</v>
      </c>
      <c r="C204" s="53" t="s">
        <v>1576</v>
      </c>
      <c r="D204" s="37"/>
      <c r="E204" s="1327"/>
    </row>
    <row r="205" spans="1:5" ht="12">
      <c r="A205" s="35"/>
      <c r="B205" s="35"/>
      <c r="C205" s="1337" t="s">
        <v>1577</v>
      </c>
      <c r="D205" s="37" t="s">
        <v>614</v>
      </c>
      <c r="E205" s="1327">
        <v>1</v>
      </c>
    </row>
    <row r="206" spans="1:5" ht="12">
      <c r="A206" s="35"/>
      <c r="B206" s="35"/>
      <c r="C206" s="1337" t="s">
        <v>1578</v>
      </c>
      <c r="D206" s="37" t="s">
        <v>614</v>
      </c>
      <c r="E206" s="1327">
        <v>1</v>
      </c>
    </row>
    <row r="207" spans="1:5" ht="12">
      <c r="A207" s="35"/>
      <c r="B207" s="35"/>
      <c r="C207" s="1337" t="s">
        <v>1579</v>
      </c>
      <c r="D207" s="37" t="s">
        <v>614</v>
      </c>
      <c r="E207" s="1327">
        <v>1</v>
      </c>
    </row>
    <row r="208" spans="1:5" ht="12">
      <c r="A208" s="35"/>
      <c r="B208" s="35"/>
      <c r="C208" s="1337" t="s">
        <v>1580</v>
      </c>
      <c r="D208" s="37" t="s">
        <v>614</v>
      </c>
      <c r="E208" s="1327">
        <v>1</v>
      </c>
    </row>
    <row r="209" spans="1:5" ht="12">
      <c r="A209" s="35"/>
      <c r="B209" s="35"/>
      <c r="C209" s="1337" t="s">
        <v>1581</v>
      </c>
      <c r="D209" s="37" t="s">
        <v>614</v>
      </c>
      <c r="E209" s="1327">
        <v>1</v>
      </c>
    </row>
    <row r="210" spans="1:7" ht="12">
      <c r="A210" s="35"/>
      <c r="B210" s="35">
        <v>5</v>
      </c>
      <c r="C210" s="42" t="s">
        <v>1582</v>
      </c>
      <c r="D210" s="119" t="s">
        <v>1840</v>
      </c>
      <c r="E210" s="1338">
        <v>1</v>
      </c>
      <c r="G210" s="121">
        <f aca="true" t="shared" si="0" ref="G210:G217">E210*F210</f>
        <v>0</v>
      </c>
    </row>
    <row r="211" spans="1:7" ht="12">
      <c r="A211" s="35"/>
      <c r="B211" s="35">
        <v>6</v>
      </c>
      <c r="C211" s="1337" t="s">
        <v>1583</v>
      </c>
      <c r="D211" s="37" t="s">
        <v>614</v>
      </c>
      <c r="E211" s="1327">
        <v>1</v>
      </c>
      <c r="G211" s="102">
        <f t="shared" si="0"/>
        <v>0</v>
      </c>
    </row>
    <row r="212" spans="1:7" ht="12">
      <c r="A212" s="35"/>
      <c r="B212" s="35">
        <v>7</v>
      </c>
      <c r="C212" s="1337" t="s">
        <v>1584</v>
      </c>
      <c r="D212" s="37" t="s">
        <v>614</v>
      </c>
      <c r="E212" s="1327">
        <v>1</v>
      </c>
      <c r="G212" s="102">
        <f t="shared" si="0"/>
        <v>0</v>
      </c>
    </row>
    <row r="213" spans="1:7" ht="12">
      <c r="A213" s="35"/>
      <c r="B213" s="35">
        <v>8</v>
      </c>
      <c r="C213" s="1337" t="s">
        <v>1585</v>
      </c>
      <c r="D213" s="37" t="s">
        <v>614</v>
      </c>
      <c r="E213" s="1327">
        <v>1</v>
      </c>
      <c r="G213" s="102">
        <f t="shared" si="0"/>
        <v>0</v>
      </c>
    </row>
    <row r="214" spans="1:7" ht="12">
      <c r="A214" s="35"/>
      <c r="B214" s="35">
        <v>9</v>
      </c>
      <c r="C214" s="1337" t="s">
        <v>1586</v>
      </c>
      <c r="D214" s="37" t="s">
        <v>614</v>
      </c>
      <c r="E214" s="1327">
        <v>1</v>
      </c>
      <c r="G214" s="102">
        <f t="shared" si="0"/>
        <v>0</v>
      </c>
    </row>
    <row r="215" spans="1:7" ht="12">
      <c r="A215" s="35"/>
      <c r="B215" s="35">
        <v>10</v>
      </c>
      <c r="C215" s="1337" t="s">
        <v>1587</v>
      </c>
      <c r="D215" s="37" t="s">
        <v>614</v>
      </c>
      <c r="E215" s="1327">
        <v>1</v>
      </c>
      <c r="G215" s="102">
        <f t="shared" si="0"/>
        <v>0</v>
      </c>
    </row>
    <row r="216" spans="1:7" ht="12">
      <c r="A216" s="35"/>
      <c r="B216" s="35">
        <v>11</v>
      </c>
      <c r="C216" s="1337" t="s">
        <v>1588</v>
      </c>
      <c r="D216" s="37" t="s">
        <v>614</v>
      </c>
      <c r="E216" s="1327">
        <v>1</v>
      </c>
      <c r="G216" s="102">
        <f t="shared" si="0"/>
        <v>0</v>
      </c>
    </row>
    <row r="217" spans="1:7" ht="12">
      <c r="A217" s="35"/>
      <c r="B217" s="35">
        <v>12</v>
      </c>
      <c r="C217" s="53" t="s">
        <v>1589</v>
      </c>
      <c r="D217" s="37" t="s">
        <v>614</v>
      </c>
      <c r="E217" s="1327">
        <v>1</v>
      </c>
      <c r="G217" s="102">
        <f t="shared" si="0"/>
        <v>0</v>
      </c>
    </row>
    <row r="218" spans="1:5" ht="12">
      <c r="A218" s="35"/>
      <c r="B218" s="35"/>
      <c r="C218" s="53"/>
      <c r="D218" s="37"/>
      <c r="E218" s="1327"/>
    </row>
    <row r="219" spans="1:5" ht="12">
      <c r="A219" s="35"/>
      <c r="B219" s="35"/>
      <c r="C219" s="53"/>
      <c r="D219" s="37"/>
      <c r="E219" s="1327"/>
    </row>
    <row r="220" spans="1:7" ht="18" customHeight="1">
      <c r="A220" s="80"/>
      <c r="B220" s="80"/>
      <c r="C220" s="87" t="s">
        <v>1590</v>
      </c>
      <c r="D220" s="95" t="s">
        <v>1840</v>
      </c>
      <c r="E220" s="1342">
        <v>1</v>
      </c>
      <c r="F220" s="83"/>
      <c r="G220" s="109">
        <f>E220*F220</f>
        <v>0</v>
      </c>
    </row>
    <row r="221" spans="1:5" ht="12">
      <c r="A221" s="35"/>
      <c r="B221" s="35"/>
      <c r="C221" s="86"/>
      <c r="D221" s="37"/>
      <c r="E221" s="1327"/>
    </row>
    <row r="222" spans="1:5" ht="12">
      <c r="A222" s="35"/>
      <c r="B222" s="35">
        <v>1</v>
      </c>
      <c r="C222" s="88" t="s">
        <v>2748</v>
      </c>
      <c r="D222" s="37" t="s">
        <v>614</v>
      </c>
      <c r="E222" s="1327">
        <v>28</v>
      </c>
    </row>
    <row r="223" spans="1:5" ht="12">
      <c r="A223" s="35"/>
      <c r="B223" s="35">
        <v>2</v>
      </c>
      <c r="C223" s="88" t="s">
        <v>2749</v>
      </c>
      <c r="D223" s="37" t="s">
        <v>614</v>
      </c>
      <c r="E223" s="1327">
        <v>5</v>
      </c>
    </row>
    <row r="224" spans="1:5" ht="12">
      <c r="A224" s="35"/>
      <c r="B224" s="35"/>
      <c r="C224" s="53" t="s">
        <v>2750</v>
      </c>
      <c r="D224" s="37"/>
      <c r="E224" s="1324"/>
    </row>
    <row r="225" spans="1:5" ht="36">
      <c r="A225" s="35"/>
      <c r="B225" s="35"/>
      <c r="C225" s="54" t="s">
        <v>2751</v>
      </c>
      <c r="D225" s="37"/>
      <c r="E225" s="1324"/>
    </row>
    <row r="226" spans="1:5" ht="12">
      <c r="A226" s="35"/>
      <c r="B226" s="35"/>
      <c r="C226" s="55" t="s">
        <v>2752</v>
      </c>
      <c r="D226" s="37"/>
      <c r="E226" s="1324"/>
    </row>
    <row r="227" spans="1:5" ht="60">
      <c r="A227" s="35"/>
      <c r="B227" s="35"/>
      <c r="C227" s="54" t="s">
        <v>2753</v>
      </c>
      <c r="D227" s="37"/>
      <c r="E227" s="1324"/>
    </row>
    <row r="228" spans="1:5" ht="48">
      <c r="A228" s="35"/>
      <c r="B228" s="35"/>
      <c r="C228" s="53" t="s">
        <v>2754</v>
      </c>
      <c r="D228" s="37"/>
      <c r="E228" s="1324"/>
    </row>
    <row r="229" spans="1:5" ht="60">
      <c r="A229" s="35"/>
      <c r="B229" s="35"/>
      <c r="C229" s="86" t="s">
        <v>2755</v>
      </c>
      <c r="D229" s="37"/>
      <c r="E229" s="1324"/>
    </row>
    <row r="230" spans="1:5" ht="12">
      <c r="A230" s="35"/>
      <c r="B230" s="35"/>
      <c r="C230" s="86"/>
      <c r="D230" s="37"/>
      <c r="E230" s="1324"/>
    </row>
    <row r="231" spans="1:5" ht="12">
      <c r="A231" s="35"/>
      <c r="B231" s="35">
        <v>3</v>
      </c>
      <c r="C231" s="42" t="s">
        <v>2756</v>
      </c>
      <c r="D231" s="37" t="s">
        <v>614</v>
      </c>
      <c r="E231" s="1327">
        <v>6</v>
      </c>
    </row>
    <row r="232" spans="1:5" ht="12">
      <c r="A232" s="35"/>
      <c r="B232" s="35"/>
      <c r="C232" s="53" t="s">
        <v>2750</v>
      </c>
      <c r="D232" s="37"/>
      <c r="E232" s="1327"/>
    </row>
    <row r="233" spans="1:5" ht="36">
      <c r="A233" s="35"/>
      <c r="B233" s="35"/>
      <c r="C233" s="54" t="s">
        <v>2757</v>
      </c>
      <c r="D233" s="37"/>
      <c r="E233" s="1327"/>
    </row>
    <row r="234" spans="1:5" ht="12">
      <c r="A234" s="35"/>
      <c r="B234" s="35"/>
      <c r="C234" s="55" t="s">
        <v>2758</v>
      </c>
      <c r="D234" s="37"/>
      <c r="E234" s="1327"/>
    </row>
    <row r="235" spans="1:5" ht="60">
      <c r="A235" s="35"/>
      <c r="B235" s="35"/>
      <c r="C235" s="54" t="s">
        <v>2753</v>
      </c>
      <c r="D235" s="37"/>
      <c r="E235" s="1327"/>
    </row>
    <row r="236" spans="1:5" ht="12">
      <c r="A236" s="35"/>
      <c r="B236" s="35"/>
      <c r="C236" s="53" t="s">
        <v>2759</v>
      </c>
      <c r="D236" s="37"/>
      <c r="E236" s="1327"/>
    </row>
    <row r="237" spans="1:5" ht="48">
      <c r="A237" s="35"/>
      <c r="B237" s="35"/>
      <c r="C237" s="86" t="s">
        <v>2760</v>
      </c>
      <c r="D237" s="37"/>
      <c r="E237" s="1327"/>
    </row>
    <row r="238" spans="1:5" ht="12">
      <c r="A238" s="35"/>
      <c r="B238" s="35"/>
      <c r="C238" s="86"/>
      <c r="D238" s="37"/>
      <c r="E238" s="1327"/>
    </row>
    <row r="239" spans="1:5" ht="12">
      <c r="A239" s="35"/>
      <c r="B239" s="35">
        <v>4</v>
      </c>
      <c r="C239" s="42" t="s">
        <v>2761</v>
      </c>
      <c r="D239" s="37" t="s">
        <v>614</v>
      </c>
      <c r="E239" s="1327">
        <v>2</v>
      </c>
    </row>
    <row r="240" spans="1:5" ht="12">
      <c r="A240" s="35"/>
      <c r="B240" s="35"/>
      <c r="C240" s="53" t="s">
        <v>2750</v>
      </c>
      <c r="D240" s="37"/>
      <c r="E240" s="1327"/>
    </row>
    <row r="241" spans="1:5" ht="36">
      <c r="A241" s="35"/>
      <c r="B241" s="35"/>
      <c r="C241" s="54" t="s">
        <v>2762</v>
      </c>
      <c r="D241" s="37"/>
      <c r="E241" s="1327"/>
    </row>
    <row r="242" spans="1:5" ht="12">
      <c r="A242" s="35"/>
      <c r="B242" s="35"/>
      <c r="C242" s="55" t="s">
        <v>2763</v>
      </c>
      <c r="D242" s="37"/>
      <c r="E242" s="1327"/>
    </row>
    <row r="243" spans="1:5" ht="60">
      <c r="A243" s="35"/>
      <c r="B243" s="35"/>
      <c r="C243" s="54" t="s">
        <v>2753</v>
      </c>
      <c r="D243" s="37"/>
      <c r="E243" s="1327"/>
    </row>
    <row r="244" spans="1:5" ht="12">
      <c r="A244" s="35"/>
      <c r="B244" s="35"/>
      <c r="C244" s="53" t="s">
        <v>2764</v>
      </c>
      <c r="D244" s="37"/>
      <c r="E244" s="1327"/>
    </row>
    <row r="245" spans="1:5" ht="60">
      <c r="A245" s="35"/>
      <c r="B245" s="35"/>
      <c r="C245" s="86" t="s">
        <v>2765</v>
      </c>
      <c r="D245" s="37"/>
      <c r="E245" s="1327"/>
    </row>
    <row r="246" spans="1:5" ht="12">
      <c r="A246" s="35"/>
      <c r="B246" s="35"/>
      <c r="C246" s="86"/>
      <c r="D246" s="37"/>
      <c r="E246" s="1327"/>
    </row>
    <row r="247" spans="1:5" ht="12">
      <c r="A247" s="35"/>
      <c r="B247" s="35">
        <v>5</v>
      </c>
      <c r="C247" s="42" t="s">
        <v>2766</v>
      </c>
      <c r="D247" s="37" t="s">
        <v>614</v>
      </c>
      <c r="E247" s="1327">
        <v>2</v>
      </c>
    </row>
    <row r="248" spans="1:5" ht="12">
      <c r="A248" s="35"/>
      <c r="B248" s="35"/>
      <c r="C248" s="53" t="s">
        <v>2750</v>
      </c>
      <c r="D248" s="37"/>
      <c r="E248" s="1327"/>
    </row>
    <row r="249" spans="1:5" ht="36">
      <c r="A249" s="35"/>
      <c r="B249" s="35"/>
      <c r="C249" s="54" t="s">
        <v>2767</v>
      </c>
      <c r="D249" s="37"/>
      <c r="E249" s="1327"/>
    </row>
    <row r="250" spans="1:5" ht="12">
      <c r="A250" s="35"/>
      <c r="B250" s="35"/>
      <c r="C250" s="55" t="s">
        <v>2763</v>
      </c>
      <c r="D250" s="37"/>
      <c r="E250" s="1327"/>
    </row>
    <row r="251" spans="1:5" ht="60">
      <c r="A251" s="35"/>
      <c r="B251" s="35"/>
      <c r="C251" s="54" t="s">
        <v>2753</v>
      </c>
      <c r="D251" s="37"/>
      <c r="E251" s="1327"/>
    </row>
    <row r="252" spans="1:5" ht="12">
      <c r="A252" s="35"/>
      <c r="B252" s="35"/>
      <c r="C252" s="53" t="s">
        <v>2768</v>
      </c>
      <c r="D252" s="37"/>
      <c r="E252" s="1327"/>
    </row>
    <row r="253" spans="1:5" ht="72">
      <c r="A253" s="35"/>
      <c r="B253" s="35"/>
      <c r="C253" s="86" t="s">
        <v>2769</v>
      </c>
      <c r="D253" s="37"/>
      <c r="E253" s="1327"/>
    </row>
    <row r="254" spans="1:5" ht="12">
      <c r="A254" s="35"/>
      <c r="B254" s="35"/>
      <c r="C254" s="86"/>
      <c r="D254" s="37"/>
      <c r="E254" s="1327"/>
    </row>
    <row r="255" spans="1:5" ht="12">
      <c r="A255" s="35"/>
      <c r="B255" s="35">
        <v>6</v>
      </c>
      <c r="C255" s="53" t="s">
        <v>2770</v>
      </c>
      <c r="D255" s="37" t="s">
        <v>614</v>
      </c>
      <c r="E255" s="1327">
        <v>1</v>
      </c>
    </row>
    <row r="256" spans="1:5" ht="12">
      <c r="A256" s="35"/>
      <c r="B256" s="35">
        <v>7</v>
      </c>
      <c r="C256" s="53" t="s">
        <v>2771</v>
      </c>
      <c r="D256" s="37" t="s">
        <v>614</v>
      </c>
      <c r="E256" s="1327">
        <v>1</v>
      </c>
    </row>
    <row r="257" spans="1:5" ht="12">
      <c r="A257" s="35"/>
      <c r="B257" s="35"/>
      <c r="C257" s="53"/>
      <c r="D257" s="37"/>
      <c r="E257" s="1327"/>
    </row>
    <row r="258" spans="1:5" ht="36">
      <c r="A258" s="35"/>
      <c r="B258" s="35">
        <v>8</v>
      </c>
      <c r="C258" s="53" t="s">
        <v>2772</v>
      </c>
      <c r="D258" s="37"/>
      <c r="E258" s="1327"/>
    </row>
    <row r="259" spans="1:5" ht="12">
      <c r="A259" s="35"/>
      <c r="B259" s="35"/>
      <c r="C259" s="1343" t="s">
        <v>2773</v>
      </c>
      <c r="D259" s="37" t="s">
        <v>614</v>
      </c>
      <c r="E259" s="1327">
        <v>1</v>
      </c>
    </row>
    <row r="260" spans="1:5" ht="12">
      <c r="A260" s="35"/>
      <c r="B260" s="35"/>
      <c r="C260" s="1343" t="s">
        <v>2774</v>
      </c>
      <c r="D260" s="37" t="s">
        <v>614</v>
      </c>
      <c r="E260" s="1327">
        <v>1</v>
      </c>
    </row>
    <row r="261" spans="1:5" ht="12">
      <c r="A261" s="35"/>
      <c r="B261" s="35"/>
      <c r="C261" s="1343" t="s">
        <v>2775</v>
      </c>
      <c r="D261" s="37" t="s">
        <v>614</v>
      </c>
      <c r="E261" s="1327">
        <v>1</v>
      </c>
    </row>
    <row r="262" spans="1:5" ht="12">
      <c r="A262" s="35"/>
      <c r="B262" s="35"/>
      <c r="C262" s="1343" t="s">
        <v>2776</v>
      </c>
      <c r="D262" s="37" t="s">
        <v>614</v>
      </c>
      <c r="E262" s="1327">
        <v>1</v>
      </c>
    </row>
    <row r="263" spans="1:5" ht="12">
      <c r="A263" s="35"/>
      <c r="B263" s="35"/>
      <c r="C263" s="1343" t="s">
        <v>2777</v>
      </c>
      <c r="D263" s="37" t="s">
        <v>614</v>
      </c>
      <c r="E263" s="1327">
        <v>1</v>
      </c>
    </row>
    <row r="264" spans="1:5" ht="12">
      <c r="A264" s="35"/>
      <c r="B264" s="35"/>
      <c r="C264" s="1343" t="s">
        <v>2778</v>
      </c>
      <c r="D264" s="37" t="s">
        <v>614</v>
      </c>
      <c r="E264" s="1327">
        <v>1</v>
      </c>
    </row>
    <row r="265" spans="1:5" ht="12">
      <c r="A265" s="35"/>
      <c r="B265" s="35"/>
      <c r="C265" s="1343" t="s">
        <v>2779</v>
      </c>
      <c r="D265" s="37" t="s">
        <v>614</v>
      </c>
      <c r="E265" s="1327">
        <v>1</v>
      </c>
    </row>
    <row r="266" spans="1:5" ht="12">
      <c r="A266" s="35"/>
      <c r="B266" s="35"/>
      <c r="C266" s="1343" t="s">
        <v>2780</v>
      </c>
      <c r="D266" s="37" t="s">
        <v>614</v>
      </c>
      <c r="E266" s="1327">
        <v>1</v>
      </c>
    </row>
    <row r="267" spans="1:5" ht="12">
      <c r="A267" s="35"/>
      <c r="B267" s="35"/>
      <c r="C267" s="1343" t="s">
        <v>2781</v>
      </c>
      <c r="D267" s="37" t="s">
        <v>614</v>
      </c>
      <c r="E267" s="1327">
        <v>1</v>
      </c>
    </row>
    <row r="268" spans="1:5" ht="12">
      <c r="A268" s="35"/>
      <c r="B268" s="35"/>
      <c r="C268" s="1343" t="s">
        <v>2782</v>
      </c>
      <c r="D268" s="37" t="s">
        <v>614</v>
      </c>
      <c r="E268" s="1327">
        <v>1</v>
      </c>
    </row>
    <row r="269" spans="1:5" ht="12">
      <c r="A269" s="35"/>
      <c r="B269" s="35"/>
      <c r="C269" s="1343" t="s">
        <v>2783</v>
      </c>
      <c r="D269" s="37" t="s">
        <v>614</v>
      </c>
      <c r="E269" s="1327">
        <v>1</v>
      </c>
    </row>
    <row r="270" spans="1:5" ht="12">
      <c r="A270" s="35"/>
      <c r="B270" s="35"/>
      <c r="C270" s="1343" t="s">
        <v>2784</v>
      </c>
      <c r="D270" s="37" t="s">
        <v>614</v>
      </c>
      <c r="E270" s="1327">
        <v>2</v>
      </c>
    </row>
    <row r="271" spans="1:5" ht="12">
      <c r="A271" s="35"/>
      <c r="B271" s="35"/>
      <c r="C271" s="53" t="s">
        <v>2785</v>
      </c>
      <c r="D271" s="37" t="s">
        <v>1840</v>
      </c>
      <c r="E271" s="1327">
        <v>1</v>
      </c>
    </row>
    <row r="272" spans="1:5" ht="12">
      <c r="A272" s="35"/>
      <c r="B272" s="35"/>
      <c r="C272" s="53"/>
      <c r="D272" s="37"/>
      <c r="E272" s="1327"/>
    </row>
    <row r="273" spans="1:5" ht="12">
      <c r="A273" s="35"/>
      <c r="B273" s="35"/>
      <c r="C273" s="53"/>
      <c r="D273" s="37"/>
      <c r="E273" s="1327"/>
    </row>
    <row r="274" spans="1:7" ht="12">
      <c r="A274" s="89"/>
      <c r="B274" s="90"/>
      <c r="C274" s="91" t="s">
        <v>2786</v>
      </c>
      <c r="D274" s="92"/>
      <c r="E274" s="1344"/>
      <c r="F274" s="1320"/>
      <c r="G274" s="107"/>
    </row>
    <row r="275" spans="1:7" ht="12">
      <c r="A275" s="93"/>
      <c r="B275" s="93"/>
      <c r="C275" s="94" t="s">
        <v>2787</v>
      </c>
      <c r="D275" s="122" t="s">
        <v>1840</v>
      </c>
      <c r="E275" s="1345">
        <v>1</v>
      </c>
      <c r="F275" s="1321"/>
      <c r="G275" s="123">
        <f>E275*F275</f>
        <v>0</v>
      </c>
    </row>
    <row r="276" spans="1:5" ht="12">
      <c r="A276" s="35"/>
      <c r="B276" s="35" t="s">
        <v>1408</v>
      </c>
      <c r="C276" s="53" t="s">
        <v>2788</v>
      </c>
      <c r="D276" s="37" t="s">
        <v>614</v>
      </c>
      <c r="E276" s="1327">
        <v>1</v>
      </c>
    </row>
    <row r="277" spans="1:5" ht="12">
      <c r="A277" s="35"/>
      <c r="B277" s="35" t="s">
        <v>1409</v>
      </c>
      <c r="C277" s="53" t="s">
        <v>2789</v>
      </c>
      <c r="D277" s="37" t="s">
        <v>614</v>
      </c>
      <c r="E277" s="1327">
        <v>4</v>
      </c>
    </row>
    <row r="278" spans="1:5" ht="12">
      <c r="A278" s="35"/>
      <c r="B278" s="35" t="s">
        <v>1410</v>
      </c>
      <c r="C278" s="53" t="s">
        <v>2790</v>
      </c>
      <c r="D278" s="37" t="s">
        <v>614</v>
      </c>
      <c r="E278" s="1327">
        <v>4</v>
      </c>
    </row>
    <row r="279" spans="1:5" ht="12">
      <c r="A279" s="35"/>
      <c r="B279" s="35" t="s">
        <v>1411</v>
      </c>
      <c r="C279" s="53" t="s">
        <v>2791</v>
      </c>
      <c r="D279" s="37" t="s">
        <v>614</v>
      </c>
      <c r="E279" s="1327">
        <v>4</v>
      </c>
    </row>
    <row r="280" spans="1:5" ht="12">
      <c r="A280" s="35"/>
      <c r="B280" s="35" t="s">
        <v>1412</v>
      </c>
      <c r="C280" s="53" t="s">
        <v>2792</v>
      </c>
      <c r="D280" s="37" t="s">
        <v>614</v>
      </c>
      <c r="E280" s="1327">
        <v>12</v>
      </c>
    </row>
    <row r="281" spans="1:5" ht="12">
      <c r="A281" s="35"/>
      <c r="B281" s="35" t="s">
        <v>1413</v>
      </c>
      <c r="C281" s="53" t="s">
        <v>2793</v>
      </c>
      <c r="D281" s="37" t="s">
        <v>614</v>
      </c>
      <c r="E281" s="1327">
        <v>6</v>
      </c>
    </row>
    <row r="282" spans="1:5" ht="12">
      <c r="A282" s="35"/>
      <c r="B282" s="35" t="s">
        <v>1414</v>
      </c>
      <c r="C282" s="53" t="s">
        <v>2794</v>
      </c>
      <c r="D282" s="37" t="s">
        <v>614</v>
      </c>
      <c r="E282" s="1327">
        <v>6</v>
      </c>
    </row>
    <row r="283" spans="1:5" ht="12">
      <c r="A283" s="35"/>
      <c r="B283" s="35" t="s">
        <v>1415</v>
      </c>
      <c r="C283" s="53" t="s">
        <v>2795</v>
      </c>
      <c r="D283" s="37" t="s">
        <v>614</v>
      </c>
      <c r="E283" s="1327">
        <v>6</v>
      </c>
    </row>
    <row r="284" spans="1:5" ht="12">
      <c r="A284" s="35"/>
      <c r="B284" s="35" t="s">
        <v>1416</v>
      </c>
      <c r="C284" s="53" t="s">
        <v>2796</v>
      </c>
      <c r="D284" s="37" t="s">
        <v>614</v>
      </c>
      <c r="E284" s="1327">
        <v>6</v>
      </c>
    </row>
    <row r="285" spans="1:5" ht="12">
      <c r="A285" s="35"/>
      <c r="B285" s="35" t="s">
        <v>10</v>
      </c>
      <c r="C285" s="53" t="s">
        <v>2797</v>
      </c>
      <c r="D285" s="37" t="s">
        <v>614</v>
      </c>
      <c r="E285" s="1327">
        <v>6</v>
      </c>
    </row>
    <row r="286" spans="1:5" ht="12">
      <c r="A286" s="35"/>
      <c r="B286" s="35" t="s">
        <v>11</v>
      </c>
      <c r="C286" s="53" t="s">
        <v>2798</v>
      </c>
      <c r="D286" s="37" t="s">
        <v>614</v>
      </c>
      <c r="E286" s="1327">
        <v>6</v>
      </c>
    </row>
    <row r="287" spans="1:5" ht="12">
      <c r="A287" s="35"/>
      <c r="B287" s="35" t="s">
        <v>12</v>
      </c>
      <c r="C287" s="53" t="s">
        <v>2799</v>
      </c>
      <c r="D287" s="37" t="s">
        <v>614</v>
      </c>
      <c r="E287" s="1327">
        <v>6</v>
      </c>
    </row>
    <row r="288" spans="1:5" ht="12">
      <c r="A288" s="35"/>
      <c r="B288" s="35" t="s">
        <v>13</v>
      </c>
      <c r="C288" s="53" t="s">
        <v>2800</v>
      </c>
      <c r="D288" s="37" t="s">
        <v>614</v>
      </c>
      <c r="E288" s="1327">
        <v>6</v>
      </c>
    </row>
    <row r="289" spans="1:5" ht="12">
      <c r="A289" s="35"/>
      <c r="B289" s="35" t="s">
        <v>216</v>
      </c>
      <c r="C289" s="53" t="s">
        <v>2801</v>
      </c>
      <c r="D289" s="37" t="s">
        <v>614</v>
      </c>
      <c r="E289" s="1327">
        <v>6</v>
      </c>
    </row>
    <row r="290" spans="1:5" ht="12">
      <c r="A290" s="35"/>
      <c r="B290" s="35" t="s">
        <v>217</v>
      </c>
      <c r="C290" s="53" t="s">
        <v>2802</v>
      </c>
      <c r="D290" s="37" t="s">
        <v>614</v>
      </c>
      <c r="E290" s="1327">
        <v>12</v>
      </c>
    </row>
    <row r="291" spans="1:5" ht="12">
      <c r="A291" s="35"/>
      <c r="B291" s="35" t="s">
        <v>218</v>
      </c>
      <c r="C291" s="53" t="s">
        <v>2803</v>
      </c>
      <c r="D291" s="37" t="s">
        <v>614</v>
      </c>
      <c r="E291" s="1327">
        <v>2</v>
      </c>
    </row>
    <row r="292" spans="1:5" ht="12">
      <c r="A292" s="35"/>
      <c r="B292" s="35" t="s">
        <v>221</v>
      </c>
      <c r="C292" s="53" t="s">
        <v>2804</v>
      </c>
      <c r="D292" s="37" t="s">
        <v>614</v>
      </c>
      <c r="E292" s="1327">
        <v>2</v>
      </c>
    </row>
    <row r="293" spans="1:5" ht="12">
      <c r="A293" s="35"/>
      <c r="B293" s="35" t="s">
        <v>219</v>
      </c>
      <c r="C293" s="53" t="s">
        <v>2805</v>
      </c>
      <c r="D293" s="37" t="s">
        <v>614</v>
      </c>
      <c r="E293" s="1327">
        <v>2</v>
      </c>
    </row>
    <row r="294" spans="1:5" ht="12">
      <c r="A294" s="35"/>
      <c r="B294" s="35" t="s">
        <v>220</v>
      </c>
      <c r="C294" s="53" t="s">
        <v>2806</v>
      </c>
      <c r="D294" s="37" t="s">
        <v>614</v>
      </c>
      <c r="E294" s="1327">
        <v>30</v>
      </c>
    </row>
    <row r="295" spans="1:5" ht="12">
      <c r="A295" s="35"/>
      <c r="B295" s="35" t="s">
        <v>223</v>
      </c>
      <c r="C295" s="53" t="s">
        <v>2807</v>
      </c>
      <c r="D295" s="37" t="s">
        <v>614</v>
      </c>
      <c r="E295" s="1327">
        <v>30</v>
      </c>
    </row>
    <row r="296" spans="1:5" ht="12">
      <c r="A296" s="35"/>
      <c r="B296" s="35"/>
      <c r="C296" s="53"/>
      <c r="D296" s="37"/>
      <c r="E296" s="1327"/>
    </row>
    <row r="297" spans="1:7" s="1315" customFormat="1" ht="18" customHeight="1">
      <c r="A297" s="95"/>
      <c r="B297" s="95"/>
      <c r="C297" s="87" t="s">
        <v>2808</v>
      </c>
      <c r="D297" s="95" t="s">
        <v>1840</v>
      </c>
      <c r="E297" s="1342">
        <v>1</v>
      </c>
      <c r="F297" s="83"/>
      <c r="G297" s="109">
        <f>E297*F297</f>
        <v>0</v>
      </c>
    </row>
    <row r="298" spans="1:5" ht="12">
      <c r="A298" s="35"/>
      <c r="B298" s="35" t="s">
        <v>1408</v>
      </c>
      <c r="C298" s="53" t="s">
        <v>2809</v>
      </c>
      <c r="D298" s="37" t="s">
        <v>614</v>
      </c>
      <c r="E298" s="1327">
        <v>3</v>
      </c>
    </row>
    <row r="299" spans="1:5" ht="12">
      <c r="A299" s="35"/>
      <c r="B299" s="35" t="s">
        <v>1409</v>
      </c>
      <c r="C299" s="53" t="s">
        <v>2810</v>
      </c>
      <c r="D299" s="37" t="s">
        <v>614</v>
      </c>
      <c r="E299" s="1327">
        <v>1</v>
      </c>
    </row>
    <row r="300" spans="1:5" ht="12">
      <c r="A300" s="35"/>
      <c r="B300" s="35" t="s">
        <v>1410</v>
      </c>
      <c r="C300" s="53" t="s">
        <v>2811</v>
      </c>
      <c r="D300" s="37" t="s">
        <v>614</v>
      </c>
      <c r="E300" s="1327">
        <v>1</v>
      </c>
    </row>
    <row r="301" spans="1:5" ht="12">
      <c r="A301" s="35"/>
      <c r="B301" s="35" t="s">
        <v>1411</v>
      </c>
      <c r="C301" s="53" t="s">
        <v>2812</v>
      </c>
      <c r="D301" s="37" t="s">
        <v>614</v>
      </c>
      <c r="E301" s="1327">
        <v>1</v>
      </c>
    </row>
    <row r="302" spans="1:5" ht="12">
      <c r="A302" s="35"/>
      <c r="B302" s="35" t="s">
        <v>1412</v>
      </c>
      <c r="C302" s="53" t="s">
        <v>2813</v>
      </c>
      <c r="D302" s="37" t="s">
        <v>614</v>
      </c>
      <c r="E302" s="1327">
        <v>1</v>
      </c>
    </row>
    <row r="303" spans="1:5" ht="12">
      <c r="A303" s="35"/>
      <c r="B303" s="35" t="s">
        <v>1413</v>
      </c>
      <c r="C303" s="53" t="s">
        <v>2814</v>
      </c>
      <c r="D303" s="37" t="s">
        <v>614</v>
      </c>
      <c r="E303" s="1327">
        <v>1</v>
      </c>
    </row>
    <row r="304" spans="1:5" ht="12">
      <c r="A304" s="35"/>
      <c r="B304" s="35" t="s">
        <v>1414</v>
      </c>
      <c r="C304" s="53" t="s">
        <v>2815</v>
      </c>
      <c r="D304" s="37" t="s">
        <v>614</v>
      </c>
      <c r="E304" s="1327">
        <v>1</v>
      </c>
    </row>
    <row r="305" spans="1:5" ht="12">
      <c r="A305" s="35"/>
      <c r="B305" s="35" t="s">
        <v>1415</v>
      </c>
      <c r="C305" s="53" t="s">
        <v>2816</v>
      </c>
      <c r="D305" s="37" t="s">
        <v>614</v>
      </c>
      <c r="E305" s="1327">
        <v>3</v>
      </c>
    </row>
    <row r="306" spans="1:5" ht="12">
      <c r="A306" s="35"/>
      <c r="B306" s="35" t="s">
        <v>1416</v>
      </c>
      <c r="C306" s="53" t="s">
        <v>2817</v>
      </c>
      <c r="D306" s="37" t="s">
        <v>614</v>
      </c>
      <c r="E306" s="1327">
        <v>3</v>
      </c>
    </row>
    <row r="307" spans="1:5" ht="12">
      <c r="A307" s="35"/>
      <c r="B307" s="35" t="s">
        <v>10</v>
      </c>
      <c r="C307" s="53" t="s">
        <v>2818</v>
      </c>
      <c r="D307" s="37" t="s">
        <v>614</v>
      </c>
      <c r="E307" s="1327">
        <v>3</v>
      </c>
    </row>
    <row r="308" spans="1:5" ht="12">
      <c r="A308" s="35"/>
      <c r="B308" s="35"/>
      <c r="C308" s="53"/>
      <c r="D308" s="37"/>
      <c r="E308" s="1327"/>
    </row>
    <row r="309" spans="1:7" ht="18" customHeight="1">
      <c r="A309" s="95"/>
      <c r="B309" s="80"/>
      <c r="C309" s="87" t="s">
        <v>2819</v>
      </c>
      <c r="D309" s="95" t="s">
        <v>1840</v>
      </c>
      <c r="E309" s="1342">
        <v>1</v>
      </c>
      <c r="F309" s="83"/>
      <c r="G309" s="109">
        <f>E309*F309</f>
        <v>0</v>
      </c>
    </row>
    <row r="310" spans="1:5" ht="12">
      <c r="A310" s="35"/>
      <c r="B310" s="35" t="s">
        <v>1408</v>
      </c>
      <c r="C310" s="1337" t="s">
        <v>2820</v>
      </c>
      <c r="D310" s="37" t="s">
        <v>614</v>
      </c>
      <c r="E310" s="1327">
        <v>12</v>
      </c>
    </row>
    <row r="311" spans="1:5" ht="12">
      <c r="A311" s="35"/>
      <c r="B311" s="35" t="s">
        <v>1409</v>
      </c>
      <c r="C311" s="1337" t="s">
        <v>2821</v>
      </c>
      <c r="D311" s="37" t="s">
        <v>614</v>
      </c>
      <c r="E311" s="1327">
        <v>12</v>
      </c>
    </row>
    <row r="312" spans="1:5" ht="12">
      <c r="A312" s="35"/>
      <c r="B312" s="35" t="s">
        <v>1410</v>
      </c>
      <c r="C312" s="1337" t="s">
        <v>2822</v>
      </c>
      <c r="D312" s="37" t="s">
        <v>614</v>
      </c>
      <c r="E312" s="1327">
        <v>12</v>
      </c>
    </row>
    <row r="313" spans="1:5" ht="12">
      <c r="A313" s="35"/>
      <c r="B313" s="35" t="s">
        <v>1411</v>
      </c>
      <c r="C313" s="53" t="s">
        <v>2823</v>
      </c>
      <c r="D313" s="37" t="s">
        <v>614</v>
      </c>
      <c r="E313" s="1327">
        <v>12</v>
      </c>
    </row>
    <row r="314" spans="1:5" ht="12">
      <c r="A314" s="35"/>
      <c r="B314" s="35" t="s">
        <v>1412</v>
      </c>
      <c r="C314" s="53" t="s">
        <v>2824</v>
      </c>
      <c r="D314" s="37" t="s">
        <v>614</v>
      </c>
      <c r="E314" s="1327">
        <v>1</v>
      </c>
    </row>
    <row r="315" spans="1:5" ht="12">
      <c r="A315" s="35"/>
      <c r="B315" s="35" t="s">
        <v>1413</v>
      </c>
      <c r="C315" s="53" t="s">
        <v>2825</v>
      </c>
      <c r="D315" s="37" t="s">
        <v>614</v>
      </c>
      <c r="E315" s="1327">
        <v>20</v>
      </c>
    </row>
    <row r="316" spans="1:5" ht="12">
      <c r="A316" s="35"/>
      <c r="B316" s="35" t="s">
        <v>1414</v>
      </c>
      <c r="C316" s="53" t="s">
        <v>2826</v>
      </c>
      <c r="D316" s="37" t="s">
        <v>614</v>
      </c>
      <c r="E316" s="1327">
        <v>6</v>
      </c>
    </row>
    <row r="317" spans="1:5" ht="12">
      <c r="A317" s="35"/>
      <c r="B317" s="35" t="s">
        <v>1415</v>
      </c>
      <c r="C317" s="53" t="s">
        <v>2827</v>
      </c>
      <c r="D317" s="37" t="s">
        <v>614</v>
      </c>
      <c r="E317" s="1327">
        <v>6</v>
      </c>
    </row>
    <row r="318" spans="1:5" ht="12">
      <c r="A318" s="35"/>
      <c r="B318" s="35" t="s">
        <v>1416</v>
      </c>
      <c r="C318" s="53" t="s">
        <v>2828</v>
      </c>
      <c r="D318" s="37" t="s">
        <v>614</v>
      </c>
      <c r="E318" s="1327">
        <v>24</v>
      </c>
    </row>
    <row r="319" spans="1:5" ht="12">
      <c r="A319" s="35"/>
      <c r="B319" s="35" t="s">
        <v>10</v>
      </c>
      <c r="C319" s="53" t="s">
        <v>2829</v>
      </c>
      <c r="D319" s="37" t="s">
        <v>614</v>
      </c>
      <c r="E319" s="1327">
        <v>10</v>
      </c>
    </row>
    <row r="320" spans="1:5" ht="12">
      <c r="A320" s="35"/>
      <c r="B320" s="35" t="s">
        <v>11</v>
      </c>
      <c r="C320" s="53" t="s">
        <v>2830</v>
      </c>
      <c r="D320" s="37" t="s">
        <v>614</v>
      </c>
      <c r="E320" s="1327">
        <v>1</v>
      </c>
    </row>
    <row r="321" spans="1:5" ht="12">
      <c r="A321" s="35"/>
      <c r="B321" s="35" t="s">
        <v>12</v>
      </c>
      <c r="C321" s="53" t="s">
        <v>2831</v>
      </c>
      <c r="D321" s="37" t="s">
        <v>614</v>
      </c>
      <c r="E321" s="1327">
        <v>1</v>
      </c>
    </row>
    <row r="322" spans="1:5" ht="12">
      <c r="A322" s="35"/>
      <c r="B322" s="35" t="s">
        <v>13</v>
      </c>
      <c r="C322" s="53" t="s">
        <v>2832</v>
      </c>
      <c r="D322" s="37" t="s">
        <v>614</v>
      </c>
      <c r="E322" s="1327">
        <v>16</v>
      </c>
    </row>
    <row r="323" spans="1:5" ht="12">
      <c r="A323" s="35"/>
      <c r="B323" s="35" t="s">
        <v>216</v>
      </c>
      <c r="C323" s="53" t="s">
        <v>2833</v>
      </c>
      <c r="D323" s="37" t="s">
        <v>614</v>
      </c>
      <c r="E323" s="1327">
        <v>16</v>
      </c>
    </row>
    <row r="324" spans="1:5" ht="12">
      <c r="A324" s="35"/>
      <c r="B324" s="35" t="s">
        <v>217</v>
      </c>
      <c r="C324" s="53" t="s">
        <v>2834</v>
      </c>
      <c r="D324" s="37" t="s">
        <v>614</v>
      </c>
      <c r="E324" s="1327">
        <v>12</v>
      </c>
    </row>
    <row r="325" spans="1:5" ht="24">
      <c r="A325" s="35"/>
      <c r="B325" s="35" t="s">
        <v>218</v>
      </c>
      <c r="C325" s="53" t="s">
        <v>2835</v>
      </c>
      <c r="D325" s="37" t="s">
        <v>614</v>
      </c>
      <c r="E325" s="1327">
        <v>12</v>
      </c>
    </row>
    <row r="326" spans="1:5" ht="12">
      <c r="A326" s="35"/>
      <c r="B326" s="35"/>
      <c r="C326" s="1326"/>
      <c r="D326" s="37"/>
      <c r="E326" s="1327"/>
    </row>
    <row r="327" spans="1:5" ht="12">
      <c r="A327" s="35"/>
      <c r="B327" s="35"/>
      <c r="C327" s="53"/>
      <c r="D327" s="37"/>
      <c r="E327" s="1327"/>
    </row>
    <row r="328" spans="1:7" ht="18" customHeight="1">
      <c r="A328" s="95"/>
      <c r="B328" s="95"/>
      <c r="C328" s="87" t="s">
        <v>2836</v>
      </c>
      <c r="D328" s="95" t="s">
        <v>1840</v>
      </c>
      <c r="E328" s="1342">
        <v>1</v>
      </c>
      <c r="F328" s="83"/>
      <c r="G328" s="109">
        <f>E328*F328</f>
        <v>0</v>
      </c>
    </row>
    <row r="329" spans="1:5" ht="12">
      <c r="A329" s="35"/>
      <c r="B329" s="35" t="s">
        <v>1408</v>
      </c>
      <c r="C329" s="53" t="s">
        <v>2837</v>
      </c>
      <c r="D329" s="37" t="s">
        <v>614</v>
      </c>
      <c r="E329" s="1327">
        <v>6</v>
      </c>
    </row>
    <row r="330" spans="1:5" ht="12">
      <c r="A330" s="35"/>
      <c r="B330" s="35" t="s">
        <v>1409</v>
      </c>
      <c r="C330" s="53" t="s">
        <v>2838</v>
      </c>
      <c r="D330" s="37" t="s">
        <v>2839</v>
      </c>
      <c r="E330" s="1327">
        <v>1</v>
      </c>
    </row>
    <row r="331" spans="1:5" ht="12">
      <c r="A331" s="35"/>
      <c r="B331" s="35" t="s">
        <v>1410</v>
      </c>
      <c r="C331" s="53" t="s">
        <v>2840</v>
      </c>
      <c r="D331" s="37" t="s">
        <v>614</v>
      </c>
      <c r="E331" s="1327">
        <v>1</v>
      </c>
    </row>
    <row r="332" spans="1:5" ht="12">
      <c r="A332" s="35"/>
      <c r="B332" s="35" t="s">
        <v>1411</v>
      </c>
      <c r="C332" s="53" t="s">
        <v>2841</v>
      </c>
      <c r="D332" s="37" t="s">
        <v>614</v>
      </c>
      <c r="E332" s="1327">
        <v>1</v>
      </c>
    </row>
    <row r="333" spans="1:5" ht="12">
      <c r="A333" s="35"/>
      <c r="B333" s="35" t="s">
        <v>1412</v>
      </c>
      <c r="C333" s="53" t="s">
        <v>2842</v>
      </c>
      <c r="D333" s="37" t="s">
        <v>2839</v>
      </c>
      <c r="E333" s="1327">
        <v>3</v>
      </c>
    </row>
    <row r="334" spans="1:5" ht="12">
      <c r="A334" s="35"/>
      <c r="B334" s="35" t="s">
        <v>1413</v>
      </c>
      <c r="C334" s="53" t="s">
        <v>2843</v>
      </c>
      <c r="D334" s="37" t="s">
        <v>614</v>
      </c>
      <c r="E334" s="1327">
        <v>3</v>
      </c>
    </row>
    <row r="335" spans="1:5" ht="12">
      <c r="A335" s="35"/>
      <c r="B335" s="35" t="s">
        <v>1414</v>
      </c>
      <c r="C335" s="53" t="s">
        <v>2844</v>
      </c>
      <c r="D335" s="37" t="s">
        <v>614</v>
      </c>
      <c r="E335" s="1327">
        <v>1</v>
      </c>
    </row>
    <row r="336" spans="1:5" ht="12">
      <c r="A336" s="35"/>
      <c r="B336" s="35" t="s">
        <v>1415</v>
      </c>
      <c r="C336" s="53" t="s">
        <v>2845</v>
      </c>
      <c r="D336" s="37" t="s">
        <v>614</v>
      </c>
      <c r="E336" s="1327">
        <v>1</v>
      </c>
    </row>
    <row r="337" spans="1:5" ht="12">
      <c r="A337" s="35"/>
      <c r="B337" s="35" t="s">
        <v>1416</v>
      </c>
      <c r="C337" s="53" t="s">
        <v>2846</v>
      </c>
      <c r="D337" s="37" t="s">
        <v>614</v>
      </c>
      <c r="E337" s="1327">
        <v>1</v>
      </c>
    </row>
    <row r="338" spans="1:5" ht="12">
      <c r="A338" s="35"/>
      <c r="B338" s="35"/>
      <c r="C338" s="53"/>
      <c r="D338" s="37"/>
      <c r="E338" s="1324"/>
    </row>
    <row r="339" spans="1:5" ht="12">
      <c r="A339" s="35"/>
      <c r="B339" s="35"/>
      <c r="C339" s="53" t="s">
        <v>2847</v>
      </c>
      <c r="D339" s="37"/>
      <c r="E339" s="1324"/>
    </row>
    <row r="340" spans="1:5" ht="12">
      <c r="A340" s="35"/>
      <c r="B340" s="35" t="s">
        <v>1408</v>
      </c>
      <c r="C340" s="42" t="s">
        <v>2848</v>
      </c>
      <c r="D340" s="37"/>
      <c r="E340" s="1324"/>
    </row>
    <row r="341" spans="1:6" ht="48">
      <c r="A341" s="96"/>
      <c r="B341" s="96"/>
      <c r="C341" s="53" t="s">
        <v>2849</v>
      </c>
      <c r="D341" s="97"/>
      <c r="E341" s="98"/>
      <c r="F341" s="101"/>
    </row>
    <row r="342" spans="1:6" ht="48">
      <c r="A342" s="96"/>
      <c r="B342" s="96"/>
      <c r="C342" s="53" t="s">
        <v>2850</v>
      </c>
      <c r="D342" s="97"/>
      <c r="E342" s="98"/>
      <c r="F342" s="101"/>
    </row>
    <row r="343" spans="1:6" ht="24">
      <c r="A343" s="96"/>
      <c r="B343" s="96"/>
      <c r="C343" s="53" t="s">
        <v>2851</v>
      </c>
      <c r="D343" s="97"/>
      <c r="E343" s="98"/>
      <c r="F343" s="101"/>
    </row>
    <row r="344" spans="1:8" ht="18" customHeight="1">
      <c r="A344" s="80"/>
      <c r="B344" s="80"/>
      <c r="C344" s="87" t="s">
        <v>2852</v>
      </c>
      <c r="D344" s="80" t="s">
        <v>1876</v>
      </c>
      <c r="E344" s="1334">
        <v>51</v>
      </c>
      <c r="F344" s="83"/>
      <c r="G344" s="109">
        <f>E344*F344</f>
        <v>0</v>
      </c>
      <c r="H344" s="1319"/>
    </row>
    <row r="345" spans="1:5" ht="12">
      <c r="A345" s="35"/>
      <c r="B345" s="35"/>
      <c r="C345" s="53"/>
      <c r="D345" s="37"/>
      <c r="E345" s="1324"/>
    </row>
    <row r="346" spans="1:6" ht="12">
      <c r="A346" s="96"/>
      <c r="B346" s="96"/>
      <c r="C346" s="53"/>
      <c r="D346" s="100"/>
      <c r="E346" s="98"/>
      <c r="F346" s="1322"/>
    </row>
    <row r="347" spans="1:5" ht="12">
      <c r="A347" s="35"/>
      <c r="B347" s="35" t="s">
        <v>1409</v>
      </c>
      <c r="C347" s="53" t="s">
        <v>2853</v>
      </c>
      <c r="D347" s="37"/>
      <c r="E347" s="1324"/>
    </row>
    <row r="348" spans="1:5" ht="24">
      <c r="A348" s="35"/>
      <c r="B348" s="35"/>
      <c r="C348" s="53" t="s">
        <v>2854</v>
      </c>
      <c r="D348" s="37"/>
      <c r="E348" s="1324"/>
    </row>
    <row r="349" spans="1:5" ht="48">
      <c r="A349" s="35"/>
      <c r="B349" s="35"/>
      <c r="C349" s="53" t="s">
        <v>2855</v>
      </c>
      <c r="D349" s="37"/>
      <c r="E349" s="1324"/>
    </row>
    <row r="350" spans="1:8" ht="18" customHeight="1">
      <c r="A350" s="80"/>
      <c r="B350" s="80"/>
      <c r="C350" s="87" t="s">
        <v>2856</v>
      </c>
      <c r="D350" s="80" t="s">
        <v>263</v>
      </c>
      <c r="E350" s="1334">
        <v>120</v>
      </c>
      <c r="F350" s="83"/>
      <c r="G350" s="109">
        <f>E350*F350</f>
        <v>0</v>
      </c>
      <c r="H350" s="1319"/>
    </row>
    <row r="351" spans="1:5" ht="12">
      <c r="A351" s="35"/>
      <c r="B351" s="35"/>
      <c r="C351" s="53"/>
      <c r="D351" s="37"/>
      <c r="E351" s="1324"/>
    </row>
    <row r="352" spans="1:5" ht="12">
      <c r="A352" s="35"/>
      <c r="B352" s="35"/>
      <c r="C352" s="53"/>
      <c r="D352" s="37"/>
      <c r="E352" s="1324"/>
    </row>
    <row r="353" spans="1:5" ht="12">
      <c r="A353" s="41"/>
      <c r="B353" s="35"/>
      <c r="C353" s="42" t="s">
        <v>2857</v>
      </c>
      <c r="D353" s="37"/>
      <c r="E353" s="1324"/>
    </row>
    <row r="354" spans="1:5" ht="12">
      <c r="A354" s="35"/>
      <c r="B354" s="35" t="s">
        <v>1408</v>
      </c>
      <c r="C354" s="42" t="s">
        <v>2858</v>
      </c>
      <c r="D354" s="37"/>
      <c r="E354" s="1324"/>
    </row>
    <row r="355" spans="1:5" ht="12">
      <c r="A355" s="35"/>
      <c r="B355" s="35"/>
      <c r="C355" s="53" t="s">
        <v>2859</v>
      </c>
      <c r="D355" s="37"/>
      <c r="E355" s="1324"/>
    </row>
    <row r="356" spans="1:5" ht="24">
      <c r="A356" s="35"/>
      <c r="B356" s="35"/>
      <c r="C356" s="53" t="s">
        <v>2860</v>
      </c>
      <c r="D356" s="37"/>
      <c r="E356" s="1324"/>
    </row>
    <row r="357" spans="1:5" ht="12">
      <c r="A357" s="35"/>
      <c r="B357" s="35"/>
      <c r="C357" s="53" t="s">
        <v>2861</v>
      </c>
      <c r="D357" s="37"/>
      <c r="E357" s="1324"/>
    </row>
    <row r="358" spans="1:5" ht="12">
      <c r="A358" s="35"/>
      <c r="B358" s="35"/>
      <c r="C358" s="53" t="s">
        <v>2862</v>
      </c>
      <c r="D358" s="37" t="s">
        <v>614</v>
      </c>
      <c r="E358" s="1325">
        <v>200</v>
      </c>
    </row>
    <row r="359" spans="1:5" ht="12">
      <c r="A359" s="35"/>
      <c r="B359" s="35"/>
      <c r="C359" s="53" t="s">
        <v>2863</v>
      </c>
      <c r="D359" s="37" t="s">
        <v>614</v>
      </c>
      <c r="E359" s="1325">
        <v>1</v>
      </c>
    </row>
    <row r="360" spans="1:7" ht="18.75" customHeight="1">
      <c r="A360" s="80"/>
      <c r="B360" s="80"/>
      <c r="C360" s="87" t="s">
        <v>2864</v>
      </c>
      <c r="D360" s="95" t="s">
        <v>1840</v>
      </c>
      <c r="E360" s="1342">
        <v>1</v>
      </c>
      <c r="F360" s="83"/>
      <c r="G360" s="109">
        <f>E360*F360</f>
        <v>0</v>
      </c>
    </row>
    <row r="361" spans="1:5" ht="12">
      <c r="A361" s="35"/>
      <c r="B361" s="35"/>
      <c r="C361" s="53"/>
      <c r="D361" s="37"/>
      <c r="E361" s="1327"/>
    </row>
    <row r="362" spans="1:5" ht="12">
      <c r="A362" s="35"/>
      <c r="B362" s="35"/>
      <c r="C362" s="53"/>
      <c r="D362" s="37"/>
      <c r="E362" s="1327"/>
    </row>
    <row r="363" spans="1:5" ht="12">
      <c r="A363" s="41"/>
      <c r="B363" s="35"/>
      <c r="C363" s="42" t="s">
        <v>2865</v>
      </c>
      <c r="D363" s="37"/>
      <c r="E363" s="1327"/>
    </row>
    <row r="364" spans="1:5" ht="12">
      <c r="A364" s="41"/>
      <c r="B364" s="35"/>
      <c r="C364" s="42"/>
      <c r="D364" s="37"/>
      <c r="E364" s="1327"/>
    </row>
    <row r="365" spans="1:5" ht="12">
      <c r="A365" s="35"/>
      <c r="B365" s="35"/>
      <c r="C365" s="42" t="s">
        <v>2866</v>
      </c>
      <c r="D365" s="84"/>
      <c r="E365" s="1327"/>
    </row>
    <row r="366" spans="1:5" ht="12">
      <c r="A366" s="35"/>
      <c r="B366" s="35"/>
      <c r="C366" s="53" t="s">
        <v>2867</v>
      </c>
      <c r="D366" s="37" t="s">
        <v>614</v>
      </c>
      <c r="E366" s="1327">
        <v>1</v>
      </c>
    </row>
    <row r="367" spans="1:5" ht="12">
      <c r="A367" s="35"/>
      <c r="B367" s="35"/>
      <c r="C367" s="53" t="s">
        <v>2907</v>
      </c>
      <c r="D367" s="37" t="s">
        <v>614</v>
      </c>
      <c r="E367" s="1327">
        <v>1</v>
      </c>
    </row>
    <row r="368" spans="1:5" ht="24">
      <c r="A368" s="35"/>
      <c r="B368" s="35"/>
      <c r="C368" s="53" t="s">
        <v>2868</v>
      </c>
      <c r="D368" s="37" t="s">
        <v>614</v>
      </c>
      <c r="E368" s="1327">
        <v>2</v>
      </c>
    </row>
    <row r="369" spans="1:5" ht="24">
      <c r="A369" s="35"/>
      <c r="B369" s="35"/>
      <c r="C369" s="53" t="s">
        <v>1673</v>
      </c>
      <c r="D369" s="37"/>
      <c r="E369" s="1327"/>
    </row>
    <row r="370" spans="1:5" ht="12">
      <c r="A370" s="35"/>
      <c r="B370" s="35"/>
      <c r="C370" s="53" t="s">
        <v>1674</v>
      </c>
      <c r="D370" s="37" t="s">
        <v>614</v>
      </c>
      <c r="E370" s="1327">
        <v>2</v>
      </c>
    </row>
    <row r="371" spans="1:5" ht="36">
      <c r="A371" s="35"/>
      <c r="B371" s="35"/>
      <c r="C371" s="53" t="s">
        <v>1675</v>
      </c>
      <c r="D371" s="37" t="s">
        <v>614</v>
      </c>
      <c r="E371" s="1327">
        <v>2</v>
      </c>
    </row>
    <row r="372" spans="1:5" ht="48">
      <c r="A372" s="35"/>
      <c r="B372" s="35"/>
      <c r="C372" s="53" t="s">
        <v>1676</v>
      </c>
      <c r="D372" s="37" t="s">
        <v>614</v>
      </c>
      <c r="E372" s="1327">
        <v>2</v>
      </c>
    </row>
    <row r="373" spans="1:5" ht="12">
      <c r="A373" s="35"/>
      <c r="B373" s="35"/>
      <c r="C373" s="53" t="s">
        <v>1677</v>
      </c>
      <c r="D373" s="37" t="s">
        <v>614</v>
      </c>
      <c r="E373" s="1327">
        <v>2</v>
      </c>
    </row>
    <row r="374" spans="1:7" ht="12">
      <c r="A374" s="35"/>
      <c r="B374" s="35"/>
      <c r="C374" s="42" t="s">
        <v>2908</v>
      </c>
      <c r="D374" s="119" t="s">
        <v>1131</v>
      </c>
      <c r="E374" s="1338">
        <v>1</v>
      </c>
      <c r="G374" s="121">
        <f>E374*F374</f>
        <v>0</v>
      </c>
    </row>
    <row r="375" spans="1:7" ht="12">
      <c r="A375" s="35"/>
      <c r="B375" s="35"/>
      <c r="C375" s="42"/>
      <c r="D375" s="119"/>
      <c r="E375" s="1338"/>
      <c r="G375" s="121"/>
    </row>
    <row r="376" spans="1:5" ht="12">
      <c r="A376" s="35"/>
      <c r="B376" s="35"/>
      <c r="C376" s="42" t="s">
        <v>1678</v>
      </c>
      <c r="D376" s="37"/>
      <c r="E376" s="1327"/>
    </row>
    <row r="377" spans="1:8" ht="24">
      <c r="A377" s="35"/>
      <c r="B377" s="35" t="s">
        <v>1408</v>
      </c>
      <c r="C377" s="53" t="s">
        <v>1679</v>
      </c>
      <c r="D377" s="37" t="s">
        <v>614</v>
      </c>
      <c r="E377" s="1327">
        <v>2</v>
      </c>
      <c r="H377" s="1319"/>
    </row>
    <row r="378" spans="1:8" ht="12">
      <c r="A378" s="35"/>
      <c r="B378" s="35" t="s">
        <v>1409</v>
      </c>
      <c r="C378" s="53" t="s">
        <v>2572</v>
      </c>
      <c r="D378" s="37" t="s">
        <v>614</v>
      </c>
      <c r="E378" s="1327">
        <v>2</v>
      </c>
      <c r="H378" s="1319"/>
    </row>
    <row r="379" spans="1:8" ht="12">
      <c r="A379" s="35"/>
      <c r="B379" s="35" t="s">
        <v>1410</v>
      </c>
      <c r="C379" s="53" t="s">
        <v>2573</v>
      </c>
      <c r="D379" s="37" t="s">
        <v>1131</v>
      </c>
      <c r="E379" s="1327">
        <v>1</v>
      </c>
      <c r="H379" s="1319"/>
    </row>
    <row r="380" spans="1:5" ht="12">
      <c r="A380" s="35"/>
      <c r="B380" s="35"/>
      <c r="C380" s="53" t="s">
        <v>2574</v>
      </c>
      <c r="D380" s="37" t="s">
        <v>614</v>
      </c>
      <c r="E380" s="1327">
        <v>1</v>
      </c>
    </row>
    <row r="381" spans="1:7" ht="12">
      <c r="A381" s="35"/>
      <c r="B381" s="35"/>
      <c r="C381" s="42" t="s">
        <v>2909</v>
      </c>
      <c r="D381" s="119" t="s">
        <v>1131</v>
      </c>
      <c r="E381" s="1336">
        <v>1</v>
      </c>
      <c r="G381" s="121">
        <f>E381*F381</f>
        <v>0</v>
      </c>
    </row>
    <row r="382" spans="1:5" ht="12">
      <c r="A382" s="35"/>
      <c r="B382" s="35"/>
      <c r="C382" s="53"/>
      <c r="D382" s="37"/>
      <c r="E382" s="1324"/>
    </row>
    <row r="383" spans="1:5" ht="12">
      <c r="A383" s="35"/>
      <c r="B383" s="35"/>
      <c r="C383" s="42" t="s">
        <v>2575</v>
      </c>
      <c r="D383" s="37"/>
      <c r="E383" s="1324"/>
    </row>
    <row r="384" spans="1:5" ht="36">
      <c r="A384" s="35"/>
      <c r="B384" s="35"/>
      <c r="C384" s="53" t="s">
        <v>2576</v>
      </c>
      <c r="D384" s="37"/>
      <c r="E384" s="99"/>
    </row>
    <row r="385" spans="1:5" ht="12">
      <c r="A385" s="35"/>
      <c r="B385" s="35"/>
      <c r="C385" s="53" t="s">
        <v>2577</v>
      </c>
      <c r="D385" s="37"/>
      <c r="E385" s="1324"/>
    </row>
    <row r="386" spans="1:7" ht="12">
      <c r="A386" s="35"/>
      <c r="B386" s="35"/>
      <c r="C386" s="53" t="s">
        <v>2578</v>
      </c>
      <c r="D386" s="37" t="s">
        <v>614</v>
      </c>
      <c r="E386" s="1324"/>
      <c r="F386" s="77">
        <v>450</v>
      </c>
      <c r="G386" s="102">
        <f>E386*F386</f>
        <v>0</v>
      </c>
    </row>
    <row r="387" spans="1:7" ht="12">
      <c r="A387" s="35"/>
      <c r="B387" s="35"/>
      <c r="C387" s="53" t="s">
        <v>2579</v>
      </c>
      <c r="D387" s="37" t="s">
        <v>614</v>
      </c>
      <c r="E387" s="1324"/>
      <c r="F387" s="77">
        <v>390</v>
      </c>
      <c r="G387" s="102">
        <f>E387*F387</f>
        <v>0</v>
      </c>
    </row>
    <row r="388" spans="1:5" ht="12">
      <c r="A388" s="35"/>
      <c r="B388" s="35"/>
      <c r="C388" s="53"/>
      <c r="D388" s="37"/>
      <c r="E388" s="1324"/>
    </row>
    <row r="389" spans="1:5" ht="12">
      <c r="A389" s="41"/>
      <c r="B389" s="41"/>
      <c r="C389" s="42" t="s">
        <v>2580</v>
      </c>
      <c r="D389" s="37"/>
      <c r="E389" s="1324"/>
    </row>
    <row r="390" spans="1:5" ht="12">
      <c r="A390" s="41"/>
      <c r="B390" s="41"/>
      <c r="C390" s="42"/>
      <c r="D390" s="37"/>
      <c r="E390" s="1324"/>
    </row>
    <row r="391" spans="1:7" ht="12">
      <c r="A391" s="35"/>
      <c r="B391" s="41" t="s">
        <v>1408</v>
      </c>
      <c r="C391" s="42" t="s">
        <v>2581</v>
      </c>
      <c r="D391" s="37"/>
      <c r="E391" s="39"/>
      <c r="G391" s="105"/>
    </row>
    <row r="392" spans="1:7" ht="12">
      <c r="A392" s="35"/>
      <c r="B392" s="41"/>
      <c r="C392" s="53" t="s">
        <v>2582</v>
      </c>
      <c r="D392" s="37"/>
      <c r="E392" s="1346"/>
      <c r="G392" s="108"/>
    </row>
    <row r="393" spans="1:7" ht="24">
      <c r="A393" s="35"/>
      <c r="B393" s="41"/>
      <c r="C393" s="53" t="s">
        <v>2583</v>
      </c>
      <c r="D393" s="37"/>
      <c r="E393" s="1346"/>
      <c r="G393" s="108"/>
    </row>
    <row r="394" spans="1:7" ht="108">
      <c r="A394" s="35"/>
      <c r="B394" s="41"/>
      <c r="C394" s="53" t="s">
        <v>2584</v>
      </c>
      <c r="D394" s="37"/>
      <c r="E394" s="1346"/>
      <c r="G394" s="108"/>
    </row>
    <row r="395" spans="1:7" ht="12">
      <c r="A395" s="35"/>
      <c r="B395" s="41"/>
      <c r="C395" s="53"/>
      <c r="D395" s="37"/>
      <c r="E395" s="39"/>
      <c r="G395" s="105"/>
    </row>
    <row r="396" spans="1:7" ht="12">
      <c r="A396" s="35"/>
      <c r="B396" s="41"/>
      <c r="C396" s="42" t="s">
        <v>2581</v>
      </c>
      <c r="D396" s="37"/>
      <c r="E396" s="39"/>
      <c r="G396" s="105"/>
    </row>
    <row r="397" spans="1:7" ht="12">
      <c r="A397" s="35"/>
      <c r="B397" s="41"/>
      <c r="C397" s="42" t="s">
        <v>2585</v>
      </c>
      <c r="D397" s="37"/>
      <c r="E397" s="1346"/>
      <c r="G397" s="108"/>
    </row>
    <row r="398" spans="1:7" ht="84">
      <c r="A398" s="35"/>
      <c r="B398" s="41"/>
      <c r="C398" s="53" t="s">
        <v>2586</v>
      </c>
      <c r="D398" s="37"/>
      <c r="E398" s="1346"/>
      <c r="G398" s="108"/>
    </row>
    <row r="399" spans="1:7" ht="252">
      <c r="A399" s="35"/>
      <c r="B399" s="41"/>
      <c r="C399" s="1347" t="s">
        <v>2587</v>
      </c>
      <c r="D399" s="37"/>
      <c r="E399" s="1346"/>
      <c r="G399" s="108"/>
    </row>
    <row r="400" spans="1:7" ht="12">
      <c r="A400" s="35"/>
      <c r="B400" s="41"/>
      <c r="C400" s="53" t="s">
        <v>2588</v>
      </c>
      <c r="D400" s="37" t="s">
        <v>614</v>
      </c>
      <c r="E400" s="1348">
        <v>1</v>
      </c>
      <c r="G400" s="108"/>
    </row>
    <row r="401" spans="1:7" ht="12">
      <c r="A401" s="35"/>
      <c r="B401" s="41"/>
      <c r="C401" s="53"/>
      <c r="D401" s="37"/>
      <c r="E401" s="1346"/>
      <c r="G401" s="108"/>
    </row>
    <row r="402" spans="1:7" ht="12">
      <c r="A402" s="35"/>
      <c r="B402" s="41"/>
      <c r="C402" s="42" t="s">
        <v>2585</v>
      </c>
      <c r="D402" s="37"/>
      <c r="E402" s="1346"/>
      <c r="G402" s="108"/>
    </row>
    <row r="403" spans="1:7" ht="84">
      <c r="A403" s="35"/>
      <c r="B403" s="41"/>
      <c r="C403" s="53" t="s">
        <v>2586</v>
      </c>
      <c r="D403" s="37"/>
      <c r="E403" s="1346"/>
      <c r="G403" s="108"/>
    </row>
    <row r="404" spans="1:7" ht="276">
      <c r="A404" s="35"/>
      <c r="B404" s="41"/>
      <c r="C404" s="1347" t="s">
        <v>2589</v>
      </c>
      <c r="D404" s="37"/>
      <c r="E404" s="1346"/>
      <c r="G404" s="108"/>
    </row>
    <row r="405" spans="1:7" ht="12">
      <c r="A405" s="35"/>
      <c r="B405" s="41"/>
      <c r="C405" s="53" t="s">
        <v>2588</v>
      </c>
      <c r="D405" s="37" t="s">
        <v>614</v>
      </c>
      <c r="E405" s="1348">
        <v>1</v>
      </c>
      <c r="G405" s="108"/>
    </row>
    <row r="406" spans="1:7" ht="168">
      <c r="A406" s="35"/>
      <c r="B406" s="41"/>
      <c r="C406" s="53" t="s">
        <v>2590</v>
      </c>
      <c r="D406" s="37"/>
      <c r="E406" s="1348"/>
      <c r="G406" s="108"/>
    </row>
    <row r="407" spans="1:7" ht="18" customHeight="1">
      <c r="A407" s="80"/>
      <c r="B407" s="95"/>
      <c r="C407" s="81" t="s">
        <v>2588</v>
      </c>
      <c r="D407" s="80" t="s">
        <v>2910</v>
      </c>
      <c r="E407" s="1349">
        <v>1</v>
      </c>
      <c r="F407" s="83"/>
      <c r="G407" s="125">
        <f>E407*F407</f>
        <v>0</v>
      </c>
    </row>
    <row r="408" spans="1:7" ht="12">
      <c r="A408" s="35"/>
      <c r="B408" s="41"/>
      <c r="C408" s="53"/>
      <c r="D408" s="37"/>
      <c r="E408" s="1348"/>
      <c r="G408" s="108"/>
    </row>
    <row r="409" spans="1:7" ht="20.25" customHeight="1">
      <c r="A409" s="80"/>
      <c r="B409" s="95"/>
      <c r="C409" s="87" t="s">
        <v>2591</v>
      </c>
      <c r="D409" s="95"/>
      <c r="E409" s="1350"/>
      <c r="F409" s="1323"/>
      <c r="G409" s="109">
        <f>SUM(G32:G407)</f>
        <v>0</v>
      </c>
    </row>
  </sheetData>
  <sheetProtection password="C71F" sheet="1"/>
  <mergeCells count="9">
    <mergeCell ref="C1:E1"/>
    <mergeCell ref="C12:E12"/>
    <mergeCell ref="C13:E13"/>
    <mergeCell ref="C4:E4"/>
    <mergeCell ref="C5:E5"/>
    <mergeCell ref="C6:E6"/>
    <mergeCell ref="C7:E7"/>
    <mergeCell ref="C8:E8"/>
    <mergeCell ref="C11:E11"/>
  </mergeCells>
  <printOptions/>
  <pageMargins left="0.82" right="0.75" top="0.8" bottom="0.8" header="0.38" footer="0.38"/>
  <pageSetup horizontalDpi="600" verticalDpi="600" orientation="portrait" paperSize="9" scale="83" r:id="rId1"/>
  <headerFooter alignWithMargins="0">
    <oddFooter>&amp;Cstran: &amp;P</oddFooter>
  </headerFooter>
  <rowBreaks count="11" manualBreakCount="11">
    <brk id="37" max="255" man="1"/>
    <brk id="66" max="255" man="1"/>
    <brk id="93" max="255" man="1"/>
    <brk id="115" max="255" man="1"/>
    <brk id="154" max="6" man="1"/>
    <brk id="219" max="255" man="1"/>
    <brk id="246" max="255" man="1"/>
    <brk id="296" max="255" man="1"/>
    <brk id="346" max="255" man="1"/>
    <brk id="388" max="255" man="1"/>
    <brk id="401" max="255" man="1"/>
  </rowBreaks>
</worksheet>
</file>

<file path=xl/worksheets/sheet9.xml><?xml version="1.0" encoding="utf-8"?>
<worksheet xmlns="http://schemas.openxmlformats.org/spreadsheetml/2006/main" xmlns:r="http://schemas.openxmlformats.org/officeDocument/2006/relationships">
  <dimension ref="A2:F123"/>
  <sheetViews>
    <sheetView view="pageBreakPreview" zoomScaleSheetLayoutView="100" zoomScalePageLayoutView="0" workbookViewId="0" topLeftCell="A25">
      <selection activeCell="F31" sqref="F31"/>
    </sheetView>
  </sheetViews>
  <sheetFormatPr defaultColWidth="9.140625" defaultRowHeight="12.75"/>
  <cols>
    <col min="1" max="1" width="5.7109375" style="498" customWidth="1"/>
    <col min="2" max="2" width="48.57421875" style="366" customWidth="1"/>
    <col min="3" max="3" width="5.8515625" style="436" bestFit="1" customWidth="1"/>
    <col min="4" max="4" width="7.421875" style="365" bestFit="1" customWidth="1"/>
    <col min="5" max="5" width="10.140625" style="365" bestFit="1" customWidth="1"/>
    <col min="6" max="6" width="11.421875" style="417" bestFit="1" customWidth="1"/>
    <col min="7" max="7" width="1.1484375" style="985" customWidth="1"/>
    <col min="8" max="16384" width="9.140625" style="985" customWidth="1"/>
  </cols>
  <sheetData>
    <row r="2" spans="1:6" ht="12">
      <c r="A2" s="1070"/>
      <c r="B2" s="1365" t="s">
        <v>2592</v>
      </c>
      <c r="C2" s="1125"/>
      <c r="D2" s="1159"/>
      <c r="E2" s="1013"/>
      <c r="F2" s="1014"/>
    </row>
    <row r="3" spans="1:6" ht="12">
      <c r="A3" s="1070"/>
      <c r="B3" s="1366" t="s">
        <v>2593</v>
      </c>
      <c r="C3" s="1125"/>
      <c r="D3" s="1159"/>
      <c r="E3" s="1013"/>
      <c r="F3" s="1014"/>
    </row>
    <row r="4" spans="1:6" ht="12">
      <c r="A4" s="1070"/>
      <c r="B4" s="1367" t="s">
        <v>2594</v>
      </c>
      <c r="C4" s="59"/>
      <c r="D4" s="60"/>
      <c r="E4" s="1013"/>
      <c r="F4" s="1014"/>
    </row>
    <row r="5" spans="1:6" ht="12">
      <c r="A5" s="1070"/>
      <c r="B5" s="1367" t="s">
        <v>2595</v>
      </c>
      <c r="C5" s="59"/>
      <c r="D5" s="60"/>
      <c r="E5" s="1013"/>
      <c r="F5" s="1014"/>
    </row>
    <row r="6" spans="1:6" ht="12">
      <c r="A6" s="1070"/>
      <c r="B6" s="1368"/>
      <c r="C6" s="59"/>
      <c r="D6" s="60"/>
      <c r="E6" s="1013"/>
      <c r="F6" s="1014"/>
    </row>
    <row r="7" spans="1:6" ht="12">
      <c r="A7" s="1070"/>
      <c r="B7" s="1368"/>
      <c r="C7" s="59"/>
      <c r="D7" s="60"/>
      <c r="E7" s="1013"/>
      <c r="F7" s="1014"/>
    </row>
    <row r="8" spans="1:6" s="1353" customFormat="1" ht="15">
      <c r="A8" s="1369" t="s">
        <v>2539</v>
      </c>
      <c r="B8" s="1370" t="s">
        <v>1299</v>
      </c>
      <c r="C8" s="1371"/>
      <c r="D8" s="1372"/>
      <c r="E8" s="1351"/>
      <c r="F8" s="1352"/>
    </row>
    <row r="9" spans="1:6" ht="12">
      <c r="A9" s="1070"/>
      <c r="B9" s="1368"/>
      <c r="C9" s="59"/>
      <c r="D9" s="60"/>
      <c r="E9" s="1013"/>
      <c r="F9" s="1014"/>
    </row>
    <row r="10" spans="1:6" ht="12">
      <c r="A10" s="1079"/>
      <c r="B10" s="1367" t="s">
        <v>530</v>
      </c>
      <c r="C10" s="59"/>
      <c r="D10" s="60"/>
      <c r="E10" s="1013"/>
      <c r="F10" s="1014"/>
    </row>
    <row r="11" spans="1:6" ht="12">
      <c r="A11" s="1079"/>
      <c r="B11" s="1367"/>
      <c r="C11" s="59"/>
      <c r="D11" s="60"/>
      <c r="E11" s="1013"/>
      <c r="F11" s="1014"/>
    </row>
    <row r="12" spans="1:6" ht="12">
      <c r="A12" s="1079"/>
      <c r="B12" s="1367" t="s">
        <v>531</v>
      </c>
      <c r="C12" s="59"/>
      <c r="D12" s="60"/>
      <c r="E12" s="1013"/>
      <c r="F12" s="1014">
        <f>SUM(F49)</f>
        <v>0</v>
      </c>
    </row>
    <row r="13" spans="1:6" ht="12">
      <c r="A13" s="1079"/>
      <c r="B13" s="1367" t="s">
        <v>118</v>
      </c>
      <c r="C13" s="59"/>
      <c r="D13" s="60"/>
      <c r="E13" s="1013"/>
      <c r="F13" s="1014">
        <f>SUM(F123)</f>
        <v>0</v>
      </c>
    </row>
    <row r="14" spans="1:6" ht="12">
      <c r="A14" s="1079"/>
      <c r="B14" s="1373" t="s">
        <v>461</v>
      </c>
      <c r="C14" s="57" t="s">
        <v>2600</v>
      </c>
      <c r="D14" s="58"/>
      <c r="E14" s="1035"/>
      <c r="F14" s="1036" t="s">
        <v>2890</v>
      </c>
    </row>
    <row r="15" spans="1:6" ht="12">
      <c r="A15" s="134"/>
      <c r="B15" s="324"/>
      <c r="C15" s="325"/>
      <c r="D15" s="1374"/>
      <c r="E15" s="1354"/>
      <c r="F15" s="1205"/>
    </row>
    <row r="16" spans="1:6" ht="12">
      <c r="A16" s="1079"/>
      <c r="B16" s="1367"/>
      <c r="C16" s="59"/>
      <c r="D16" s="60"/>
      <c r="E16" s="1013"/>
      <c r="F16" s="1014"/>
    </row>
    <row r="17" spans="1:6" ht="12">
      <c r="A17" s="1079"/>
      <c r="B17" s="1375" t="s">
        <v>2601</v>
      </c>
      <c r="C17" s="59"/>
      <c r="D17" s="60"/>
      <c r="E17" s="1028"/>
      <c r="F17" s="1029">
        <f>SUM(F12:F14)</f>
        <v>0</v>
      </c>
    </row>
    <row r="18" spans="1:6" ht="12">
      <c r="A18" s="1079"/>
      <c r="B18" s="1375"/>
      <c r="C18" s="59"/>
      <c r="D18" s="60"/>
      <c r="E18" s="1028"/>
      <c r="F18" s="1029"/>
    </row>
    <row r="19" spans="1:6" s="1357" customFormat="1" ht="12">
      <c r="A19" s="1124"/>
      <c r="B19" s="1376"/>
      <c r="C19" s="57"/>
      <c r="D19" s="58"/>
      <c r="E19" s="1355"/>
      <c r="F19" s="1356"/>
    </row>
    <row r="20" spans="1:6" s="1357" customFormat="1" ht="12">
      <c r="A20" s="56"/>
      <c r="B20" s="1377" t="s">
        <v>2602</v>
      </c>
      <c r="C20" s="57"/>
      <c r="D20" s="58"/>
      <c r="E20" s="1358"/>
      <c r="F20" s="1036"/>
    </row>
    <row r="21" spans="1:6" s="1357" customFormat="1" ht="12">
      <c r="A21" s="56"/>
      <c r="B21" s="1377" t="s">
        <v>2603</v>
      </c>
      <c r="C21" s="57"/>
      <c r="D21" s="58"/>
      <c r="E21" s="1358"/>
      <c r="F21" s="1036"/>
    </row>
    <row r="22" spans="1:6" s="1357" customFormat="1" ht="12">
      <c r="A22" s="56"/>
      <c r="B22" s="1377"/>
      <c r="C22" s="57"/>
      <c r="D22" s="58"/>
      <c r="E22" s="1358"/>
      <c r="F22" s="1036"/>
    </row>
    <row r="23" spans="1:6" ht="12.75">
      <c r="A23" s="1378" t="s">
        <v>2530</v>
      </c>
      <c r="B23" s="1378" t="s">
        <v>2531</v>
      </c>
      <c r="C23" s="1379" t="s">
        <v>2532</v>
      </c>
      <c r="D23" s="1379" t="s">
        <v>2533</v>
      </c>
      <c r="E23" s="1359" t="s">
        <v>2534</v>
      </c>
      <c r="F23" s="1359" t="s">
        <v>2535</v>
      </c>
    </row>
    <row r="24" spans="1:6" s="1357" customFormat="1" ht="12">
      <c r="A24" s="1380"/>
      <c r="B24" s="1381"/>
      <c r="C24" s="1382"/>
      <c r="D24" s="1382"/>
      <c r="E24" s="1360" t="s">
        <v>1456</v>
      </c>
      <c r="F24" s="1361"/>
    </row>
    <row r="25" spans="1:6" ht="12">
      <c r="A25" s="1383" t="s">
        <v>861</v>
      </c>
      <c r="B25" s="1384" t="s">
        <v>1300</v>
      </c>
      <c r="C25" s="1385"/>
      <c r="D25" s="1385"/>
      <c r="E25" s="1362"/>
      <c r="F25" s="1363"/>
    </row>
    <row r="26" spans="1:6" ht="12">
      <c r="A26" s="1386"/>
      <c r="B26" s="1387"/>
      <c r="C26" s="1385"/>
      <c r="D26" s="1385"/>
      <c r="E26" s="1364"/>
      <c r="F26" s="1363"/>
    </row>
    <row r="27" spans="1:6" ht="12">
      <c r="A27" s="1388" t="s">
        <v>1408</v>
      </c>
      <c r="B27" s="1389" t="s">
        <v>1301</v>
      </c>
      <c r="C27" s="1390" t="s">
        <v>1375</v>
      </c>
      <c r="D27" s="1391">
        <v>382</v>
      </c>
      <c r="E27" s="1024"/>
      <c r="F27" s="1014">
        <f>(D27*E27)</f>
        <v>0</v>
      </c>
    </row>
    <row r="28" spans="1:6" ht="12" customHeight="1">
      <c r="A28" s="1388"/>
      <c r="B28" s="1389"/>
      <c r="C28" s="1390"/>
      <c r="D28" s="1391"/>
      <c r="E28" s="1364"/>
      <c r="F28" s="1363"/>
    </row>
    <row r="29" spans="1:6" ht="12">
      <c r="A29" s="1388" t="s">
        <v>1409</v>
      </c>
      <c r="B29" s="1389" t="s">
        <v>66</v>
      </c>
      <c r="C29" s="1390" t="s">
        <v>1375</v>
      </c>
      <c r="D29" s="1391">
        <v>150</v>
      </c>
      <c r="E29" s="1024"/>
      <c r="F29" s="1014">
        <f>(D29*E29)</f>
        <v>0</v>
      </c>
    </row>
    <row r="30" spans="1:6" ht="12">
      <c r="A30" s="1388"/>
      <c r="B30" s="1389"/>
      <c r="C30" s="1390"/>
      <c r="D30" s="1391"/>
      <c r="E30" s="1364"/>
      <c r="F30" s="1363"/>
    </row>
    <row r="31" spans="1:6" ht="12">
      <c r="A31" s="1388" t="s">
        <v>1410</v>
      </c>
      <c r="B31" s="1389" t="s">
        <v>67</v>
      </c>
      <c r="C31" s="1390" t="s">
        <v>1375</v>
      </c>
      <c r="D31" s="1391">
        <v>232</v>
      </c>
      <c r="E31" s="1024"/>
      <c r="F31" s="1014">
        <f>(D31*E31)</f>
        <v>0</v>
      </c>
    </row>
    <row r="32" spans="1:6" ht="12.75" customHeight="1">
      <c r="A32" s="1388"/>
      <c r="B32" s="1389"/>
      <c r="C32" s="1390"/>
      <c r="D32" s="1391"/>
      <c r="E32" s="1364"/>
      <c r="F32" s="1363"/>
    </row>
    <row r="33" spans="1:6" ht="12">
      <c r="A33" s="1388" t="s">
        <v>1411</v>
      </c>
      <c r="B33" s="1389" t="s">
        <v>68</v>
      </c>
      <c r="C33" s="1390" t="s">
        <v>1375</v>
      </c>
      <c r="D33" s="1391">
        <v>382</v>
      </c>
      <c r="E33" s="1024"/>
      <c r="F33" s="1014">
        <f>(D33*E33)</f>
        <v>0</v>
      </c>
    </row>
    <row r="34" spans="1:6" ht="15" customHeight="1">
      <c r="A34" s="1388"/>
      <c r="B34" s="1389"/>
      <c r="C34" s="1390"/>
      <c r="D34" s="1391"/>
      <c r="E34" s="1364"/>
      <c r="F34" s="1363"/>
    </row>
    <row r="35" spans="1:6" ht="12">
      <c r="A35" s="1388" t="s">
        <v>1412</v>
      </c>
      <c r="B35" s="1389" t="s">
        <v>69</v>
      </c>
      <c r="C35" s="1390" t="s">
        <v>1375</v>
      </c>
      <c r="D35" s="1391">
        <v>382</v>
      </c>
      <c r="E35" s="1024"/>
      <c r="F35" s="1014">
        <f>(D35*E35)</f>
        <v>0</v>
      </c>
    </row>
    <row r="36" spans="1:6" ht="15" customHeight="1">
      <c r="A36" s="1388"/>
      <c r="B36" s="1389"/>
      <c r="C36" s="1390"/>
      <c r="D36" s="1391"/>
      <c r="E36" s="1364"/>
      <c r="F36" s="1363"/>
    </row>
    <row r="37" spans="1:6" ht="22.5">
      <c r="A37" s="1388" t="s">
        <v>1413</v>
      </c>
      <c r="B37" s="1389" t="s">
        <v>70</v>
      </c>
      <c r="C37" s="1390" t="s">
        <v>622</v>
      </c>
      <c r="D37" s="1391">
        <v>17</v>
      </c>
      <c r="E37" s="1024"/>
      <c r="F37" s="1014">
        <f>(D37*E37)</f>
        <v>0</v>
      </c>
    </row>
    <row r="38" spans="1:6" ht="13.5" customHeight="1">
      <c r="A38" s="1388"/>
      <c r="B38" s="1389"/>
      <c r="C38" s="1390"/>
      <c r="D38" s="1391"/>
      <c r="E38" s="1364"/>
      <c r="F38" s="1363"/>
    </row>
    <row r="39" spans="1:6" ht="22.5">
      <c r="A39" s="1388" t="s">
        <v>1414</v>
      </c>
      <c r="B39" s="1389" t="s">
        <v>71</v>
      </c>
      <c r="C39" s="1390" t="s">
        <v>622</v>
      </c>
      <c r="D39" s="1391">
        <v>2</v>
      </c>
      <c r="E39" s="1024"/>
      <c r="F39" s="1014">
        <f>(D39*E39)</f>
        <v>0</v>
      </c>
    </row>
    <row r="40" spans="1:6" ht="15" customHeight="1">
      <c r="A40" s="1388"/>
      <c r="B40" s="1389"/>
      <c r="C40" s="1390"/>
      <c r="D40" s="1391"/>
      <c r="E40" s="1364"/>
      <c r="F40" s="1363"/>
    </row>
    <row r="41" spans="1:6" ht="12">
      <c r="A41" s="1388" t="s">
        <v>1415</v>
      </c>
      <c r="B41" s="1389" t="s">
        <v>72</v>
      </c>
      <c r="C41" s="1390" t="s">
        <v>1375</v>
      </c>
      <c r="D41" s="1391">
        <v>382</v>
      </c>
      <c r="E41" s="1024"/>
      <c r="F41" s="1014">
        <f>(D41*E41)</f>
        <v>0</v>
      </c>
    </row>
    <row r="42" spans="1:6" ht="20.25" customHeight="1">
      <c r="A42" s="1388"/>
      <c r="B42" s="1389"/>
      <c r="C42" s="1390"/>
      <c r="D42" s="1391"/>
      <c r="E42" s="1364"/>
      <c r="F42" s="1363"/>
    </row>
    <row r="43" spans="1:6" ht="12">
      <c r="A43" s="1388" t="s">
        <v>1416</v>
      </c>
      <c r="B43" s="1389" t="s">
        <v>73</v>
      </c>
      <c r="C43" s="1390" t="s">
        <v>622</v>
      </c>
      <c r="D43" s="1391">
        <v>3</v>
      </c>
      <c r="E43" s="1024"/>
      <c r="F43" s="1014">
        <f>(D43*E43)</f>
        <v>0</v>
      </c>
    </row>
    <row r="44" spans="1:6" ht="17.25" customHeight="1">
      <c r="A44" s="1388"/>
      <c r="B44" s="1389"/>
      <c r="C44" s="1390"/>
      <c r="D44" s="1391"/>
      <c r="E44" s="1364"/>
      <c r="F44" s="1363"/>
    </row>
    <row r="45" spans="1:6" ht="12">
      <c r="A45" s="1392" t="s">
        <v>10</v>
      </c>
      <c r="B45" s="1393" t="s">
        <v>74</v>
      </c>
      <c r="C45" s="1394" t="s">
        <v>1131</v>
      </c>
      <c r="D45" s="1395">
        <v>1</v>
      </c>
      <c r="E45" s="1035"/>
      <c r="F45" s="1036">
        <f>(D45*E45)</f>
        <v>0</v>
      </c>
    </row>
    <row r="46" spans="1:6" ht="12">
      <c r="A46" s="1392"/>
      <c r="B46" s="1393"/>
      <c r="C46" s="1394"/>
      <c r="D46" s="1395"/>
      <c r="E46" s="1035"/>
      <c r="F46" s="1036"/>
    </row>
    <row r="47" spans="1:6" ht="22.5">
      <c r="A47" s="1396" t="s">
        <v>11</v>
      </c>
      <c r="B47" s="1397" t="s">
        <v>2911</v>
      </c>
      <c r="C47" s="1398" t="s">
        <v>1131</v>
      </c>
      <c r="D47" s="1399">
        <v>1</v>
      </c>
      <c r="E47" s="1030"/>
      <c r="F47" s="1031">
        <f>(D47*E47)</f>
        <v>0</v>
      </c>
    </row>
    <row r="48" spans="1:6" ht="12">
      <c r="A48" s="1388"/>
      <c r="B48" s="1389"/>
      <c r="C48" s="1390"/>
      <c r="D48" s="1391"/>
      <c r="E48" s="1364"/>
      <c r="F48" s="1363"/>
    </row>
    <row r="49" spans="1:6" ht="12">
      <c r="A49" s="1386"/>
      <c r="B49" s="1384" t="s">
        <v>116</v>
      </c>
      <c r="C49" s="1385"/>
      <c r="D49" s="1385"/>
      <c r="E49" s="1364"/>
      <c r="F49" s="1287">
        <f>SUM(F27:F47)</f>
        <v>0</v>
      </c>
    </row>
    <row r="50" spans="1:6" ht="12">
      <c r="A50" s="1386"/>
      <c r="B50" s="1387"/>
      <c r="C50" s="1385"/>
      <c r="D50" s="1385"/>
      <c r="E50" s="1364"/>
      <c r="F50" s="1363"/>
    </row>
    <row r="51" spans="1:6" ht="12">
      <c r="A51" s="1386"/>
      <c r="B51" s="1387"/>
      <c r="C51" s="1385"/>
      <c r="D51" s="1385"/>
      <c r="E51" s="1364"/>
      <c r="F51" s="1363"/>
    </row>
    <row r="52" spans="1:6" ht="12">
      <c r="A52" s="1383" t="s">
        <v>862</v>
      </c>
      <c r="B52" s="1384" t="s">
        <v>75</v>
      </c>
      <c r="C52" s="1385"/>
      <c r="D52" s="1385"/>
      <c r="E52" s="1364"/>
      <c r="F52" s="1363"/>
    </row>
    <row r="53" spans="1:6" ht="12">
      <c r="A53" s="1388"/>
      <c r="B53" s="1389"/>
      <c r="C53" s="1390"/>
      <c r="D53" s="1391"/>
      <c r="E53" s="1364"/>
      <c r="F53" s="1363"/>
    </row>
    <row r="54" spans="1:6" ht="45.75">
      <c r="A54" s="1388" t="s">
        <v>11</v>
      </c>
      <c r="B54" s="1389" t="s">
        <v>76</v>
      </c>
      <c r="C54" s="1390" t="s">
        <v>622</v>
      </c>
      <c r="D54" s="1391">
        <v>7</v>
      </c>
      <c r="E54" s="1024"/>
      <c r="F54" s="1014">
        <f>(D54*E54)</f>
        <v>0</v>
      </c>
    </row>
    <row r="55" spans="1:6" ht="12">
      <c r="A55" s="1388"/>
      <c r="B55" s="1389"/>
      <c r="C55" s="1390"/>
      <c r="D55" s="1391"/>
      <c r="E55" s="1364"/>
      <c r="F55" s="1363"/>
    </row>
    <row r="56" spans="1:6" ht="45.75">
      <c r="A56" s="1388" t="s">
        <v>12</v>
      </c>
      <c r="B56" s="1389" t="s">
        <v>77</v>
      </c>
      <c r="C56" s="1390" t="s">
        <v>622</v>
      </c>
      <c r="D56" s="1391">
        <v>10</v>
      </c>
      <c r="E56" s="1024"/>
      <c r="F56" s="1014">
        <f>(D56*E56)</f>
        <v>0</v>
      </c>
    </row>
    <row r="57" spans="1:6" ht="12">
      <c r="A57" s="1388"/>
      <c r="B57" s="1389"/>
      <c r="C57" s="1390"/>
      <c r="D57" s="1391"/>
      <c r="E57" s="1364"/>
      <c r="F57" s="1363"/>
    </row>
    <row r="58" spans="1:6" ht="12">
      <c r="A58" s="1388" t="s">
        <v>13</v>
      </c>
      <c r="B58" s="1389" t="s">
        <v>78</v>
      </c>
      <c r="C58" s="1390" t="s">
        <v>622</v>
      </c>
      <c r="D58" s="1391">
        <v>0</v>
      </c>
      <c r="E58" s="1024"/>
      <c r="F58" s="1014" t="s">
        <v>1456</v>
      </c>
    </row>
    <row r="59" spans="1:6" ht="12">
      <c r="A59" s="1388"/>
      <c r="B59" s="1389"/>
      <c r="C59" s="1390"/>
      <c r="D59" s="1391"/>
      <c r="E59" s="1364"/>
      <c r="F59" s="1363"/>
    </row>
    <row r="60" spans="1:6" ht="12">
      <c r="A60" s="1388" t="s">
        <v>216</v>
      </c>
      <c r="B60" s="1389" t="s">
        <v>79</v>
      </c>
      <c r="C60" s="1390" t="s">
        <v>622</v>
      </c>
      <c r="D60" s="1391">
        <v>2</v>
      </c>
      <c r="E60" s="1024"/>
      <c r="F60" s="1014">
        <f>(D60*E60)</f>
        <v>0</v>
      </c>
    </row>
    <row r="61" spans="1:6" ht="12">
      <c r="A61" s="1388"/>
      <c r="B61" s="1389"/>
      <c r="C61" s="1390"/>
      <c r="D61" s="1391"/>
      <c r="E61" s="1364"/>
      <c r="F61" s="1363"/>
    </row>
    <row r="62" spans="1:6" ht="12">
      <c r="A62" s="1388" t="s">
        <v>217</v>
      </c>
      <c r="B62" s="1389" t="s">
        <v>80</v>
      </c>
      <c r="C62" s="1390" t="s">
        <v>622</v>
      </c>
      <c r="D62" s="1391">
        <v>16</v>
      </c>
      <c r="E62" s="1024"/>
      <c r="F62" s="1014">
        <f>(D62*E62)</f>
        <v>0</v>
      </c>
    </row>
    <row r="63" spans="1:6" ht="12">
      <c r="A63" s="1388"/>
      <c r="B63" s="1389"/>
      <c r="C63" s="1390"/>
      <c r="D63" s="1391"/>
      <c r="E63" s="1364"/>
      <c r="F63" s="1363"/>
    </row>
    <row r="64" spans="1:6" ht="12">
      <c r="A64" s="1388" t="s">
        <v>218</v>
      </c>
      <c r="B64" s="1389" t="s">
        <v>2536</v>
      </c>
      <c r="C64" s="1390" t="s">
        <v>622</v>
      </c>
      <c r="D64" s="1391">
        <v>17</v>
      </c>
      <c r="E64" s="1024"/>
      <c r="F64" s="1014">
        <f>(D64*E64)</f>
        <v>0</v>
      </c>
    </row>
    <row r="65" spans="1:6" ht="12">
      <c r="A65" s="1388"/>
      <c r="B65" s="1389"/>
      <c r="C65" s="1390"/>
      <c r="D65" s="1391"/>
      <c r="E65" s="1364"/>
      <c r="F65" s="1363"/>
    </row>
    <row r="66" spans="1:6" ht="12">
      <c r="A66" s="1388" t="s">
        <v>221</v>
      </c>
      <c r="B66" s="1389" t="s">
        <v>81</v>
      </c>
      <c r="C66" s="1390" t="s">
        <v>622</v>
      </c>
      <c r="D66" s="1391">
        <v>21</v>
      </c>
      <c r="E66" s="1024"/>
      <c r="F66" s="1014">
        <f>(D66*E66)</f>
        <v>0</v>
      </c>
    </row>
    <row r="67" spans="1:6" ht="12">
      <c r="A67" s="1388"/>
      <c r="B67" s="1389"/>
      <c r="C67" s="1390"/>
      <c r="D67" s="1391"/>
      <c r="E67" s="1364"/>
      <c r="F67" s="1363"/>
    </row>
    <row r="68" spans="1:6" ht="34.5">
      <c r="A68" s="1388" t="s">
        <v>219</v>
      </c>
      <c r="B68" s="1389" t="s">
        <v>2537</v>
      </c>
      <c r="C68" s="1390" t="s">
        <v>622</v>
      </c>
      <c r="D68" s="1391">
        <v>9</v>
      </c>
      <c r="E68" s="1024"/>
      <c r="F68" s="1014">
        <f>(D68*E68)</f>
        <v>0</v>
      </c>
    </row>
    <row r="69" spans="1:6" ht="12">
      <c r="A69" s="1388"/>
      <c r="B69" s="1389"/>
      <c r="C69" s="1390"/>
      <c r="D69" s="1391"/>
      <c r="E69" s="1364"/>
      <c r="F69" s="1363"/>
    </row>
    <row r="70" spans="1:6" ht="45.75">
      <c r="A70" s="1388" t="s">
        <v>220</v>
      </c>
      <c r="B70" s="1389" t="s">
        <v>2538</v>
      </c>
      <c r="C70" s="1390" t="s">
        <v>622</v>
      </c>
      <c r="D70" s="1391">
        <v>12</v>
      </c>
      <c r="E70" s="1024"/>
      <c r="F70" s="1014">
        <f>(D70*E70)</f>
        <v>0</v>
      </c>
    </row>
    <row r="71" spans="1:6" ht="12">
      <c r="A71" s="1388"/>
      <c r="B71" s="1389"/>
      <c r="C71" s="1390"/>
      <c r="D71" s="1391"/>
      <c r="E71" s="1364"/>
      <c r="F71" s="1363"/>
    </row>
    <row r="72" spans="1:6" ht="22.5">
      <c r="A72" s="1388" t="s">
        <v>223</v>
      </c>
      <c r="B72" s="1389" t="s">
        <v>82</v>
      </c>
      <c r="C72" s="1390" t="s">
        <v>1375</v>
      </c>
      <c r="D72" s="1391">
        <v>189</v>
      </c>
      <c r="E72" s="1024"/>
      <c r="F72" s="1014">
        <f>(D72*E72)</f>
        <v>0</v>
      </c>
    </row>
    <row r="73" spans="1:6" ht="12">
      <c r="A73" s="1388"/>
      <c r="B73" s="1389"/>
      <c r="C73" s="1390"/>
      <c r="D73" s="1391"/>
      <c r="E73" s="1364"/>
      <c r="F73" s="1363"/>
    </row>
    <row r="74" spans="1:6" ht="12">
      <c r="A74" s="1388" t="s">
        <v>595</v>
      </c>
      <c r="B74" s="1389" t="s">
        <v>83</v>
      </c>
      <c r="C74" s="1390" t="s">
        <v>622</v>
      </c>
      <c r="D74" s="1391">
        <v>21</v>
      </c>
      <c r="E74" s="1024"/>
      <c r="F74" s="1014">
        <f>(D74*E74)</f>
        <v>0</v>
      </c>
    </row>
    <row r="75" spans="1:6" ht="12">
      <c r="A75" s="1388"/>
      <c r="B75" s="1389"/>
      <c r="C75" s="1390"/>
      <c r="D75" s="1391"/>
      <c r="E75" s="1364"/>
      <c r="F75" s="1363"/>
    </row>
    <row r="76" spans="1:6" ht="22.5">
      <c r="A76" s="1388" t="s">
        <v>596</v>
      </c>
      <c r="B76" s="1389" t="s">
        <v>84</v>
      </c>
      <c r="C76" s="1390" t="s">
        <v>614</v>
      </c>
      <c r="D76" s="1391">
        <v>17</v>
      </c>
      <c r="E76" s="1024"/>
      <c r="F76" s="1014">
        <f>(D76*E76)</f>
        <v>0</v>
      </c>
    </row>
    <row r="77" spans="1:6" ht="12">
      <c r="A77" s="1388"/>
      <c r="B77" s="1389"/>
      <c r="C77" s="1390"/>
      <c r="D77" s="1391"/>
      <c r="E77" s="1364"/>
      <c r="F77" s="1363"/>
    </row>
    <row r="78" spans="1:6" ht="12">
      <c r="A78" s="1388" t="s">
        <v>597</v>
      </c>
      <c r="B78" s="1389" t="s">
        <v>85</v>
      </c>
      <c r="C78" s="1390"/>
      <c r="D78" s="1391"/>
      <c r="E78" s="1024"/>
      <c r="F78" s="1014" t="s">
        <v>1456</v>
      </c>
    </row>
    <row r="79" spans="1:6" ht="12">
      <c r="A79" s="1388"/>
      <c r="B79" s="1389" t="s">
        <v>86</v>
      </c>
      <c r="C79" s="1390" t="s">
        <v>1375</v>
      </c>
      <c r="D79" s="1391">
        <v>475</v>
      </c>
      <c r="E79" s="1024"/>
      <c r="F79" s="1014">
        <f>(D79*E79)</f>
        <v>0</v>
      </c>
    </row>
    <row r="80" spans="1:6" ht="12">
      <c r="A80" s="1388"/>
      <c r="B80" s="1389"/>
      <c r="C80" s="1390"/>
      <c r="D80" s="1391"/>
      <c r="E80" s="1024"/>
      <c r="F80" s="1014" t="s">
        <v>1456</v>
      </c>
    </row>
    <row r="81" spans="1:6" ht="12">
      <c r="A81" s="1388" t="s">
        <v>598</v>
      </c>
      <c r="B81" s="1389" t="s">
        <v>85</v>
      </c>
      <c r="C81" s="1390"/>
      <c r="D81" s="1391"/>
      <c r="E81" s="1364"/>
      <c r="F81" s="1363"/>
    </row>
    <row r="82" spans="1:6" ht="12">
      <c r="A82" s="1388"/>
      <c r="B82" s="1389" t="s">
        <v>87</v>
      </c>
      <c r="C82" s="1390" t="s">
        <v>1375</v>
      </c>
      <c r="D82" s="1391">
        <v>95</v>
      </c>
      <c r="E82" s="1024"/>
      <c r="F82" s="1014">
        <f>(D82*E82)</f>
        <v>0</v>
      </c>
    </row>
    <row r="83" spans="1:6" ht="12">
      <c r="A83" s="1388"/>
      <c r="B83" s="1389"/>
      <c r="C83" s="1390"/>
      <c r="D83" s="1391"/>
      <c r="E83" s="1364"/>
      <c r="F83" s="1363"/>
    </row>
    <row r="84" spans="1:6" ht="12">
      <c r="A84" s="1388" t="s">
        <v>599</v>
      </c>
      <c r="B84" s="1389" t="s">
        <v>88</v>
      </c>
      <c r="C84" s="1390" t="s">
        <v>1375</v>
      </c>
      <c r="D84" s="1391">
        <v>75</v>
      </c>
      <c r="E84" s="1024"/>
      <c r="F84" s="1014">
        <f>(D84*E84)</f>
        <v>0</v>
      </c>
    </row>
    <row r="85" spans="1:6" ht="12">
      <c r="A85" s="1388"/>
      <c r="B85" s="1389"/>
      <c r="C85" s="1390"/>
      <c r="D85" s="1391"/>
      <c r="E85" s="1364"/>
      <c r="F85" s="1363"/>
    </row>
    <row r="86" spans="1:6" ht="12">
      <c r="A86" s="1388" t="s">
        <v>600</v>
      </c>
      <c r="B86" s="1389" t="s">
        <v>89</v>
      </c>
      <c r="C86" s="1390" t="s">
        <v>1375</v>
      </c>
      <c r="D86" s="1391">
        <v>75</v>
      </c>
      <c r="E86" s="1024"/>
      <c r="F86" s="1014">
        <f>(D86*E86)</f>
        <v>0</v>
      </c>
    </row>
    <row r="87" spans="1:6" ht="12">
      <c r="A87" s="1388"/>
      <c r="B87" s="1389"/>
      <c r="C87" s="1390"/>
      <c r="D87" s="1391"/>
      <c r="E87" s="1364"/>
      <c r="F87" s="1363"/>
    </row>
    <row r="88" spans="1:6" ht="34.5">
      <c r="A88" s="1388" t="s">
        <v>601</v>
      </c>
      <c r="B88" s="1389" t="s">
        <v>90</v>
      </c>
      <c r="C88" s="1390" t="s">
        <v>1375</v>
      </c>
      <c r="D88" s="1391">
        <v>475</v>
      </c>
      <c r="E88" s="1024"/>
      <c r="F88" s="1014">
        <f>(D88*E88)</f>
        <v>0</v>
      </c>
    </row>
    <row r="89" spans="1:6" ht="12">
      <c r="A89" s="1388"/>
      <c r="B89" s="1389"/>
      <c r="C89" s="1390"/>
      <c r="D89" s="1391"/>
      <c r="E89" s="1364"/>
      <c r="F89" s="1363"/>
    </row>
    <row r="90" spans="1:6" ht="12">
      <c r="A90" s="1388" t="s">
        <v>602</v>
      </c>
      <c r="B90" s="1389" t="s">
        <v>91</v>
      </c>
      <c r="C90" s="1390" t="s">
        <v>622</v>
      </c>
      <c r="D90" s="1391">
        <v>25</v>
      </c>
      <c r="E90" s="1024"/>
      <c r="F90" s="1014">
        <f>(D90*E90)</f>
        <v>0</v>
      </c>
    </row>
    <row r="91" spans="1:6" ht="12">
      <c r="A91" s="1388"/>
      <c r="B91" s="1389"/>
      <c r="C91" s="1390"/>
      <c r="D91" s="1391"/>
      <c r="E91" s="1364"/>
      <c r="F91" s="1363"/>
    </row>
    <row r="92" spans="1:6" ht="12">
      <c r="A92" s="1388"/>
      <c r="B92" s="1389"/>
      <c r="C92" s="1390"/>
      <c r="D92" s="1391"/>
      <c r="E92" s="1364"/>
      <c r="F92" s="1363"/>
    </row>
    <row r="93" spans="1:6" ht="12">
      <c r="A93" s="1388" t="s">
        <v>604</v>
      </c>
      <c r="B93" s="1389" t="s">
        <v>92</v>
      </c>
      <c r="C93" s="1400" t="s">
        <v>93</v>
      </c>
      <c r="D93" s="1401">
        <v>1</v>
      </c>
      <c r="E93" s="1024"/>
      <c r="F93" s="1053">
        <f>(D93*E93)</f>
        <v>0</v>
      </c>
    </row>
    <row r="94" spans="1:6" ht="45.75">
      <c r="A94" s="1388"/>
      <c r="B94" s="1389" t="s">
        <v>94</v>
      </c>
      <c r="C94" s="1390" t="s">
        <v>614</v>
      </c>
      <c r="D94" s="1402">
        <v>1</v>
      </c>
      <c r="E94" s="1364"/>
      <c r="F94" s="1363"/>
    </row>
    <row r="95" spans="1:6" ht="22.5">
      <c r="A95" s="1388"/>
      <c r="B95" s="1389" t="s">
        <v>95</v>
      </c>
      <c r="C95" s="1390" t="s">
        <v>614</v>
      </c>
      <c r="D95" s="1402">
        <v>1</v>
      </c>
      <c r="E95" s="1364"/>
      <c r="F95" s="1363"/>
    </row>
    <row r="96" spans="1:6" ht="12">
      <c r="A96" s="1388"/>
      <c r="B96" s="1389" t="s">
        <v>96</v>
      </c>
      <c r="C96" s="1390" t="s">
        <v>614</v>
      </c>
      <c r="D96" s="1402">
        <v>4</v>
      </c>
      <c r="E96" s="1364"/>
      <c r="F96" s="1363"/>
    </row>
    <row r="97" spans="1:6" ht="22.5">
      <c r="A97" s="1388"/>
      <c r="B97" s="1389" t="s">
        <v>97</v>
      </c>
      <c r="C97" s="1390" t="s">
        <v>614</v>
      </c>
      <c r="D97" s="1402">
        <v>2</v>
      </c>
      <c r="E97" s="1364"/>
      <c r="F97" s="1363"/>
    </row>
    <row r="98" spans="1:6" ht="12">
      <c r="A98" s="1388"/>
      <c r="B98" s="1389" t="s">
        <v>98</v>
      </c>
      <c r="C98" s="1390" t="s">
        <v>614</v>
      </c>
      <c r="D98" s="1402">
        <v>2</v>
      </c>
      <c r="E98" s="1364"/>
      <c r="F98" s="1363"/>
    </row>
    <row r="99" spans="1:6" ht="12">
      <c r="A99" s="1388"/>
      <c r="B99" s="1389" t="s">
        <v>99</v>
      </c>
      <c r="C99" s="1390" t="s">
        <v>614</v>
      </c>
      <c r="D99" s="1402">
        <v>6</v>
      </c>
      <c r="E99" s="1364"/>
      <c r="F99" s="1363"/>
    </row>
    <row r="100" spans="1:6" ht="12">
      <c r="A100" s="1388"/>
      <c r="B100" s="1389" t="s">
        <v>100</v>
      </c>
      <c r="C100" s="1390" t="s">
        <v>614</v>
      </c>
      <c r="D100" s="1402">
        <v>6</v>
      </c>
      <c r="E100" s="1364"/>
      <c r="F100" s="1363"/>
    </row>
    <row r="101" spans="1:6" ht="12">
      <c r="A101" s="1388"/>
      <c r="B101" s="1389" t="s">
        <v>101</v>
      </c>
      <c r="C101" s="1390" t="s">
        <v>614</v>
      </c>
      <c r="D101" s="1402">
        <v>1</v>
      </c>
      <c r="E101" s="1364"/>
      <c r="F101" s="1363"/>
    </row>
    <row r="102" spans="1:6" ht="12">
      <c r="A102" s="1388"/>
      <c r="B102" s="1389" t="s">
        <v>102</v>
      </c>
      <c r="C102" s="1390" t="s">
        <v>614</v>
      </c>
      <c r="D102" s="1402">
        <v>6</v>
      </c>
      <c r="E102" s="1364"/>
      <c r="F102" s="1363"/>
    </row>
    <row r="103" spans="1:6" ht="12">
      <c r="A103" s="1388"/>
      <c r="B103" s="1389" t="s">
        <v>103</v>
      </c>
      <c r="C103" s="1390" t="s">
        <v>614</v>
      </c>
      <c r="D103" s="1402">
        <v>1</v>
      </c>
      <c r="E103" s="1364"/>
      <c r="F103" s="1363"/>
    </row>
    <row r="104" spans="1:6" ht="12">
      <c r="A104" s="1388"/>
      <c r="B104" s="1389" t="s">
        <v>104</v>
      </c>
      <c r="C104" s="1390" t="s">
        <v>614</v>
      </c>
      <c r="D104" s="1402">
        <v>1</v>
      </c>
      <c r="E104" s="1364"/>
      <c r="F104" s="1363"/>
    </row>
    <row r="105" spans="1:6" ht="12">
      <c r="A105" s="1388"/>
      <c r="B105" s="1389" t="s">
        <v>105</v>
      </c>
      <c r="C105" s="1390" t="s">
        <v>614</v>
      </c>
      <c r="D105" s="1402">
        <v>1</v>
      </c>
      <c r="E105" s="1364"/>
      <c r="F105" s="1363"/>
    </row>
    <row r="106" spans="1:6" ht="22.5">
      <c r="A106" s="1388"/>
      <c r="B106" s="1389" t="s">
        <v>106</v>
      </c>
      <c r="C106" s="1390" t="s">
        <v>614</v>
      </c>
      <c r="D106" s="1402">
        <v>1</v>
      </c>
      <c r="E106" s="1364"/>
      <c r="F106" s="1363"/>
    </row>
    <row r="107" spans="1:6" ht="12">
      <c r="A107" s="1388"/>
      <c r="B107" s="1389" t="s">
        <v>107</v>
      </c>
      <c r="C107" s="1390" t="s">
        <v>1131</v>
      </c>
      <c r="D107" s="1402">
        <v>1</v>
      </c>
      <c r="E107" s="1364"/>
      <c r="F107" s="1363"/>
    </row>
    <row r="108" spans="1:6" ht="12">
      <c r="A108" s="1388"/>
      <c r="B108" s="1389" t="s">
        <v>108</v>
      </c>
      <c r="C108" s="1390" t="s">
        <v>1131</v>
      </c>
      <c r="D108" s="1402">
        <v>1</v>
      </c>
      <c r="E108" s="1364"/>
      <c r="F108" s="1363"/>
    </row>
    <row r="109" spans="1:6" ht="12">
      <c r="A109" s="1388"/>
      <c r="B109" s="1389" t="s">
        <v>109</v>
      </c>
      <c r="C109" s="1390" t="s">
        <v>1131</v>
      </c>
      <c r="D109" s="1402">
        <v>1</v>
      </c>
      <c r="E109" s="1364"/>
      <c r="F109" s="1363"/>
    </row>
    <row r="110" spans="1:6" ht="12">
      <c r="A110" s="1388"/>
      <c r="B110" s="1389"/>
      <c r="C110" s="1390"/>
      <c r="D110" s="1391"/>
      <c r="E110" s="1364"/>
      <c r="F110" s="1363"/>
    </row>
    <row r="111" spans="1:6" ht="22.5">
      <c r="A111" s="1388" t="s">
        <v>605</v>
      </c>
      <c r="B111" s="1389" t="s">
        <v>110</v>
      </c>
      <c r="C111" s="1390" t="s">
        <v>1131</v>
      </c>
      <c r="D111" s="1391">
        <v>1</v>
      </c>
      <c r="E111" s="1024"/>
      <c r="F111" s="1014">
        <f>(D111*E111)</f>
        <v>0</v>
      </c>
    </row>
    <row r="112" spans="1:6" ht="12">
      <c r="A112" s="1388"/>
      <c r="B112" s="1389"/>
      <c r="C112" s="1390"/>
      <c r="D112" s="1391"/>
      <c r="E112" s="1364"/>
      <c r="F112" s="1363"/>
    </row>
    <row r="113" spans="1:6" ht="12">
      <c r="A113" s="1388" t="s">
        <v>1088</v>
      </c>
      <c r="B113" s="1389" t="s">
        <v>111</v>
      </c>
      <c r="C113" s="1390" t="s">
        <v>1131</v>
      </c>
      <c r="D113" s="1391">
        <v>1</v>
      </c>
      <c r="E113" s="1024"/>
      <c r="F113" s="1014">
        <f>(D113*E113)</f>
        <v>0</v>
      </c>
    </row>
    <row r="114" spans="1:6" ht="12">
      <c r="A114" s="1388"/>
      <c r="B114" s="1389"/>
      <c r="C114" s="1390"/>
      <c r="D114" s="1391"/>
      <c r="E114" s="1364"/>
      <c r="F114" s="1363"/>
    </row>
    <row r="115" spans="1:6" ht="12">
      <c r="A115" s="1388" t="s">
        <v>1089</v>
      </c>
      <c r="B115" s="1389" t="s">
        <v>112</v>
      </c>
      <c r="C115" s="1390" t="s">
        <v>1131</v>
      </c>
      <c r="D115" s="1391">
        <v>1</v>
      </c>
      <c r="E115" s="1024"/>
      <c r="F115" s="1014">
        <f>(D115*E115)</f>
        <v>0</v>
      </c>
    </row>
    <row r="116" spans="1:6" ht="12">
      <c r="A116" s="1388"/>
      <c r="B116" s="1389"/>
      <c r="C116" s="1390"/>
      <c r="D116" s="1391"/>
      <c r="E116" s="1364"/>
      <c r="F116" s="1363"/>
    </row>
    <row r="117" spans="1:6" ht="12">
      <c r="A117" s="1388" t="s">
        <v>899</v>
      </c>
      <c r="B117" s="1389" t="s">
        <v>113</v>
      </c>
      <c r="C117" s="1390" t="s">
        <v>1131</v>
      </c>
      <c r="D117" s="1391">
        <v>1</v>
      </c>
      <c r="E117" s="1024"/>
      <c r="F117" s="1014">
        <f>(D117*E117)</f>
        <v>0</v>
      </c>
    </row>
    <row r="118" spans="1:6" ht="12">
      <c r="A118" s="1388"/>
      <c r="B118" s="1389"/>
      <c r="C118" s="1390"/>
      <c r="D118" s="1391"/>
      <c r="E118" s="1364"/>
      <c r="F118" s="1363"/>
    </row>
    <row r="119" spans="1:6" ht="12">
      <c r="A119" s="1388" t="s">
        <v>562</v>
      </c>
      <c r="B119" s="1389" t="s">
        <v>114</v>
      </c>
      <c r="C119" s="1390" t="s">
        <v>115</v>
      </c>
      <c r="D119" s="1391">
        <v>2</v>
      </c>
      <c r="E119" s="1024"/>
      <c r="F119" s="1014">
        <f>(D119*E119)</f>
        <v>0</v>
      </c>
    </row>
    <row r="120" spans="1:6" ht="12">
      <c r="A120" s="1388"/>
      <c r="B120" s="1389"/>
      <c r="C120" s="1390"/>
      <c r="D120" s="1391"/>
      <c r="E120" s="1364"/>
      <c r="F120" s="1363"/>
    </row>
    <row r="121" spans="1:6" ht="22.5">
      <c r="A121" s="1396" t="s">
        <v>563</v>
      </c>
      <c r="B121" s="1397" t="s">
        <v>2911</v>
      </c>
      <c r="C121" s="1398" t="s">
        <v>1131</v>
      </c>
      <c r="D121" s="1399">
        <v>1</v>
      </c>
      <c r="E121" s="1030"/>
      <c r="F121" s="1031">
        <f>(D121*E121)</f>
        <v>0</v>
      </c>
    </row>
    <row r="122" spans="1:6" ht="12">
      <c r="A122" s="1388"/>
      <c r="B122" s="1389"/>
      <c r="C122" s="1390"/>
      <c r="D122" s="1391"/>
      <c r="E122" s="1364"/>
      <c r="F122" s="1363"/>
    </row>
    <row r="123" spans="1:6" ht="12">
      <c r="A123" s="1388"/>
      <c r="B123" s="1384" t="s">
        <v>117</v>
      </c>
      <c r="C123" s="1390"/>
      <c r="D123" s="1391"/>
      <c r="E123" s="1364"/>
      <c r="F123" s="1287">
        <f>SUM(F54:F122)</f>
        <v>0</v>
      </c>
    </row>
  </sheetData>
  <sheetProtection password="C71F" sheet="1"/>
  <printOptions/>
  <pageMargins left="0.95" right="0.75" top="0.79" bottom="0.76" header="0.41" footer="0.43"/>
  <pageSetup horizontalDpi="600" verticalDpi="600" orientation="portrait" paperSize="9" scale="94" r:id="rId1"/>
  <headerFooter alignWithMargins="0">
    <oddFooter>&amp;Cstran: &amp;P</oddFooter>
  </headerFooter>
  <rowBreaks count="2" manualBreakCount="2">
    <brk id="51" max="7" man="1"/>
    <brk id="9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PROJEKTA</dc:creator>
  <cp:keywords/>
  <dc:description/>
  <cp:lastModifiedBy>Ferdo JEHART</cp:lastModifiedBy>
  <cp:lastPrinted>2017-07-18T11:30:52Z</cp:lastPrinted>
  <dcterms:created xsi:type="dcterms:W3CDTF">1999-11-10T13:37:05Z</dcterms:created>
  <dcterms:modified xsi:type="dcterms:W3CDTF">2018-03-20T12:26:32Z</dcterms:modified>
  <cp:category/>
  <cp:version/>
  <cp:contentType/>
  <cp:contentStatus/>
</cp:coreProperties>
</file>