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46" windowWidth="13500" windowHeight="14970" activeTab="0"/>
  </bookViews>
  <sheets>
    <sheet name="POPIS DEL - DOBRAVA" sheetId="1" r:id="rId1"/>
    <sheet name="Rekapitulacija Dobrava" sheetId="2" r:id="rId2"/>
  </sheets>
  <definedNames>
    <definedName name="_xlnm.Print_Area" localSheetId="0">'POPIS DEL - DOBRAVA'!$A$1:$H$198</definedName>
    <definedName name="_xlnm.Print_Area" localSheetId="1">'Rekapitulacija Dobrava'!$B$1:$H$18</definedName>
    <definedName name="_xlnm.Print_Titles" localSheetId="0">'POPIS DEL - DOBRAVA'!$4:$4</definedName>
  </definedNames>
  <calcPr fullCalcOnLoad="1"/>
</workbook>
</file>

<file path=xl/sharedStrings.xml><?xml version="1.0" encoding="utf-8"?>
<sst xmlns="http://schemas.openxmlformats.org/spreadsheetml/2006/main" count="353" uniqueCount="189">
  <si>
    <t>Št.</t>
  </si>
  <si>
    <t>Šifra</t>
  </si>
  <si>
    <t>OPIS DELA</t>
  </si>
  <si>
    <t>Enota</t>
  </si>
  <si>
    <t>Količina</t>
  </si>
  <si>
    <t>Cena</t>
  </si>
  <si>
    <t>VREDNOST</t>
  </si>
  <si>
    <t>1.0</t>
  </si>
  <si>
    <t>PREDDELA</t>
  </si>
  <si>
    <t>11 111</t>
  </si>
  <si>
    <t>Obnovitev in zavarovanje zakoličene trase</t>
  </si>
  <si>
    <t>km</t>
  </si>
  <si>
    <t>11 121</t>
  </si>
  <si>
    <t>kos</t>
  </si>
  <si>
    <t>m'</t>
  </si>
  <si>
    <t>m2</t>
  </si>
  <si>
    <t>PREDDELA SKUPAJ:</t>
  </si>
  <si>
    <t>2.0</t>
  </si>
  <si>
    <t>ZEMELJSKA DELA</t>
  </si>
  <si>
    <t>21 212</t>
  </si>
  <si>
    <t>m3</t>
  </si>
  <si>
    <t>3.0</t>
  </si>
  <si>
    <t>4.0</t>
  </si>
  <si>
    <t>ODVODNJAVANJE SKUPAJ:</t>
  </si>
  <si>
    <t>31 122</t>
  </si>
  <si>
    <t>kom</t>
  </si>
  <si>
    <t>TUJE STORITVE</t>
  </si>
  <si>
    <t>78 111</t>
  </si>
  <si>
    <t>Projektantski nadzor</t>
  </si>
  <si>
    <t>ur</t>
  </si>
  <si>
    <t>TUJE STORITVE SKUPAJ:</t>
  </si>
  <si>
    <t>45 261</t>
  </si>
  <si>
    <t>Geomehanski nadzor</t>
  </si>
  <si>
    <t>ZEMELJSKA DELA SKUPAJ :</t>
  </si>
  <si>
    <t>SKUPAJ :</t>
  </si>
  <si>
    <t>43332</t>
  </si>
  <si>
    <t xml:space="preserve">VOZIŠČNE KONSTRUKCIJE </t>
  </si>
  <si>
    <t>VSE SKUPAJ :</t>
  </si>
  <si>
    <t>24 215</t>
  </si>
  <si>
    <t>8</t>
  </si>
  <si>
    <t>2</t>
  </si>
  <si>
    <t>3</t>
  </si>
  <si>
    <t>4</t>
  </si>
  <si>
    <t>6</t>
  </si>
  <si>
    <t>5</t>
  </si>
  <si>
    <t>7</t>
  </si>
  <si>
    <t>1</t>
  </si>
  <si>
    <t>24 115</t>
  </si>
  <si>
    <t>31 343</t>
  </si>
  <si>
    <t xml:space="preserve">Fino planiranje dna gradbenega jarka po globinski zakoličbi s točnostjo -+2cm z obveznim komprimiranjem do zbitosti 97% SPP. </t>
  </si>
  <si>
    <t>Dobava, naprava in izdelava peščene posteljice deb. 15 cm.</t>
  </si>
  <si>
    <t xml:space="preserve">Izpiranje kanala in jaškov po končanih delih </t>
  </si>
  <si>
    <t xml:space="preserve">Preizkušanje vodotesnosti jaškov in  izvedenega kolektorja, ki ga opravi za to registrirana organizacija </t>
  </si>
  <si>
    <t>44 171</t>
  </si>
  <si>
    <t>VOZIŠČNE KONSTRUKCIJE SKUPAJ :</t>
  </si>
  <si>
    <t>VOZIŠČNE KONSTRUKCIJE</t>
  </si>
  <si>
    <t>.</t>
  </si>
  <si>
    <t>32  214</t>
  </si>
  <si>
    <t>Zasip gradbenega jarka z izkopanim materialom v več plasteh po 30cm in komprimacijo do optimalne mere zgostitve. Do višine zasipa 1.0m nad temenom cevi uporabljamo še lahka komprimacijska sredstva</t>
  </si>
  <si>
    <t>73 113</t>
  </si>
  <si>
    <t>71 313</t>
  </si>
  <si>
    <t>pav</t>
  </si>
  <si>
    <t>Zavarovanje vodovoda</t>
  </si>
  <si>
    <t>Zavarovanje TK vodov Telekom</t>
  </si>
  <si>
    <t>Ročni izkopi lahke zemljine ob komunalnih vodih 50%</t>
  </si>
  <si>
    <t>44 642</t>
  </si>
  <si>
    <t>DDV 22%</t>
  </si>
  <si>
    <t xml:space="preserve">ASFALTIRANJE VOZIŠČA </t>
  </si>
  <si>
    <t>Izdelava PID z geodetskim posnetkom</t>
  </si>
  <si>
    <t>Izdelava pokrova iz litega železa za 400kN, fi 600 mm z betonskim obročem</t>
  </si>
  <si>
    <t>Izdelava obrabnozaporne plasti AC 8 surf  70/100 A4, v deb. 3 cm</t>
  </si>
  <si>
    <t>Zavarovanje CATV</t>
  </si>
  <si>
    <t>5.0</t>
  </si>
  <si>
    <t>Odvoz in razprostiranje odvečne lahke zemljine v   deponijo (do 10 km)</t>
  </si>
  <si>
    <t>Priprava in organizacija gradbišča z vsemi objekti in zagotovitvijo varnostnih in higijensko tehničnih pogojev. V ceni je upoštevana tudi odstranitev gradbišča po končanih delih</t>
  </si>
  <si>
    <t>Zakoličba obstoječih komunalnih vodov</t>
  </si>
  <si>
    <t>Izdelava elaborata prometne zapore v času izvajanja del</t>
  </si>
  <si>
    <t>Postavitev prometne zapore in vzdrževanje
času izvajanja del</t>
  </si>
  <si>
    <t>Izdelava gradbenih profilov</t>
  </si>
  <si>
    <t>Izdelava varnostnega načrta</t>
  </si>
  <si>
    <t>kmpl</t>
  </si>
  <si>
    <t>Rezanje asfalta debeline do 10cm</t>
  </si>
  <si>
    <t>m</t>
  </si>
  <si>
    <t>TESARSKA DELA</t>
  </si>
  <si>
    <t>6.0</t>
  </si>
  <si>
    <t xml:space="preserve">Razopaževanje gradbenega jarka v času izvajanja del zaradi upoštevanja varnostnih predpisov
</t>
  </si>
  <si>
    <t>TESARSKA DELA SKUPAJ:</t>
  </si>
  <si>
    <t>NEPREDVIDENA DELA 5%</t>
  </si>
  <si>
    <t>Rušenje asf. in odvoz v nadaljno obdelavo dep. (do 10km), vključno stroški deponije</t>
  </si>
  <si>
    <t>Izdelava nosilne plasti iz AC 22 base, 70/100, A4, v debelini 5 cm</t>
  </si>
  <si>
    <t>Izdelava bankin</t>
  </si>
  <si>
    <t>m1</t>
  </si>
  <si>
    <t>9</t>
  </si>
  <si>
    <t>GRADBENA IN MONT. DELA</t>
  </si>
  <si>
    <t xml:space="preserve"> KANALIZACIJA  - KARANTANSKA ULICA - DOBRAVA</t>
  </si>
  <si>
    <t>Zavarovanje  elektro vodov</t>
  </si>
  <si>
    <t>Zavarovanje  plinovoda</t>
  </si>
  <si>
    <t xml:space="preserve">Strojni izkopi lahke zemljine do globine 2.5m </t>
  </si>
  <si>
    <t>Izkopi lahke zemljine do globine 3.6 m z razpiranjem</t>
  </si>
  <si>
    <t xml:space="preserve">Izdelava nevezane nosilne plasti drobljenca v debelini min 25 cm (tampon) </t>
  </si>
  <si>
    <t>Izdelava pokrova iz litega železa za 250kN, fi 600 mm z betonskim obročem</t>
  </si>
  <si>
    <t>Izdelava pokrova iz litega železa za 125kN, fi 600 mm z betonskim obročem</t>
  </si>
  <si>
    <t>Izdelava hišnih priključkom, PVC DN 160 mm, SN 8 kom 2</t>
  </si>
  <si>
    <t xml:space="preserve">Izdelava kanalizacije iz ABC cevi  fi 20 cm vgrajenih na podložno plast iz peska   </t>
  </si>
  <si>
    <t>7.0</t>
  </si>
  <si>
    <t>ČRPALIŠČE STROJNI DEL</t>
  </si>
  <si>
    <t>10</t>
  </si>
  <si>
    <t>Zasip ABC cevi in tlačnega voda s peščenim materialom (d=0-8 mm) 30 cm nad temenom cevi z nabijanjem v plasteh po 30 cm,  in komprimiranjem do zbitosti 95% po Proctorju, po navodilih proizvajalca cevi in statika</t>
  </si>
  <si>
    <t>Dobava in vgradnja tipskega ABC jaška, kroznega prereza fi80cm, globine od 1.5m do 2.6 m</t>
  </si>
  <si>
    <t>Dobava in vgradnja tipskega ABC jaška črpališča, kroznega prereza fi150cm, globine 3.8 m, postavljenega na betonski posteljici 20 cm, vključno z krovno ploščo debeline 20 cm in vodotesnim premazom notranjosti jaška</t>
  </si>
  <si>
    <t>Izvedba priklopa kanala na črpalni jašek. Komplet z vsemi deli in materiali za profil cevi DN 200 mm.</t>
  </si>
  <si>
    <t xml:space="preserve">kos </t>
  </si>
  <si>
    <t>Izvedba priklopa tlačne cevi na  jašek. Komplet z vsemi deli in materiali za profil cevi di 90 mm.</t>
  </si>
  <si>
    <t xml:space="preserve">Izdelava tlačnega voda kanalizacije iz PEHD fi 90x8.2 mm, 12 barov vgrajenih na podložno plast iz peska, vključno z dobavo, varjenjem in montažo ter tesnilnim on vijačnim materialom.   </t>
  </si>
  <si>
    <t>11</t>
  </si>
  <si>
    <t>12</t>
  </si>
  <si>
    <t>13</t>
  </si>
  <si>
    <t>Nabava in vgradnja črpalk enake ali višje kvalitete kot je Jung 25/2 AW EX 2.9 kW v obsegu: 2x črpalka 25/2AW EX, 3x montažna peta GR 65, 2x veriga niro 5 m, skupaj s tlačno cevjo DN 90 v jašku dolžine 2m in vsemi prirobnicami in pritrjevalnimi elementi :</t>
  </si>
  <si>
    <t>Nabava in vgradnja 1 kp strojna instalacija DN 80 izdelana iz cevi 88.9x2 mm AISI 304 sestavljena iz</t>
  </si>
  <si>
    <t>2 kos FF kos DN 80/ 2150 mm</t>
  </si>
  <si>
    <t>2 kos krogelni nepovratni ventil DN 80</t>
  </si>
  <si>
    <t>2 kos EV zasun DN 80</t>
  </si>
  <si>
    <t>1 kos hlačni spoj DN 80/80/80 s priključkom za izpiranje zasunom DN 50 in C spojko</t>
  </si>
  <si>
    <t>1 kos FF kos DN 80/500 mm</t>
  </si>
  <si>
    <t>4 kos vodila za dvig in spust črpalk cevi 33.7x 2mm AISI 304, dolžine določene na terenu</t>
  </si>
  <si>
    <t>1 kpl vijaki M 16 x 60 mm</t>
  </si>
  <si>
    <t>1 kp gumi tesnila DN 80</t>
  </si>
  <si>
    <t>kp</t>
  </si>
  <si>
    <t>ČRPALIŠČE STROJNI DEL SKUPAJ:</t>
  </si>
  <si>
    <t>GRADBENA IN MONTAŽNA DELA SKUPAJ</t>
  </si>
  <si>
    <t xml:space="preserve">ČRPALIŠČE STROJNI DEL </t>
  </si>
  <si>
    <t xml:space="preserve">ČRPALIŠČE ELEKTRO DEL </t>
  </si>
  <si>
    <t>8.0</t>
  </si>
  <si>
    <t>ČRPALIŠČE ELEKTRO DEL</t>
  </si>
  <si>
    <t>Oprema je navedena kot primerna!</t>
  </si>
  <si>
    <t>Omarica za elektro priključek in krmilna omarica se montirata ena poleg druge, tako da povezovalni kabli potekajo skozi podstavek.</t>
  </si>
  <si>
    <t>STIKALNI BLOK SB-CRP:</t>
  </si>
  <si>
    <t xml:space="preserve"> </t>
  </si>
  <si>
    <t>Dobava in montaža na že pripravljen temelj prostostoječe razdelilne omare, izdelane iz plastične mase v stopnji zaščite IP55, z vrati opremljenimi s ključavnico s ključem in žepom za načrte. Vse komplet z zbiralkami, uvodnicami (uvod vseh kablov je spodaj), sponkami in ožičenjem. V omaro je potrebno vgraditi opremo po ponudbi dobavitelja opreme in opremo za možnost priklopa agregata:</t>
  </si>
  <si>
    <t>kpl</t>
  </si>
  <si>
    <t>izbirno stikalo agregat - omrežje 20A  "1-0-2"</t>
  </si>
  <si>
    <t>vtičnica zunanja za agregat 16 A</t>
  </si>
  <si>
    <t>II stopenjska 3F prenapetostna zaščita s signalizacijo izpada</t>
  </si>
  <si>
    <t>kontrolnik izpada faz</t>
  </si>
  <si>
    <t>termostat + 45W grelec</t>
  </si>
  <si>
    <t>fi stikalo KZS 40/03 + avtomatski ponovni vklop</t>
  </si>
  <si>
    <t>1F vtičnica za DIN letev</t>
  </si>
  <si>
    <t>instalacijski odklopniki</t>
  </si>
  <si>
    <t xml:space="preserve">krmilna elektronika za CNS NIGRAD - glej opombo! </t>
  </si>
  <si>
    <t>tipski montažni temelj</t>
  </si>
  <si>
    <t>svetilka za osvetlitev stikalnega bloka 14W/12VDC LED</t>
  </si>
  <si>
    <t>ostali material (sponke, kanali, DIN letve, predal za dokumentacijo)</t>
  </si>
  <si>
    <t>KABELSKI RAZVOD:</t>
  </si>
  <si>
    <t xml:space="preserve">  </t>
  </si>
  <si>
    <t>Položitev in priklop kabla črpalke l=15m
- kabel je dobavljen skupaj s črpalko,
  upoštevati lokacijo črpalke pri naročilu črpalke!</t>
  </si>
  <si>
    <t>Položitev in priklop kablov nivojskih stikal in sond 
- kabli so dobavljeni skupaj z nivojskimi stikali in sondo l=15m
  upoštevati lokacijo elementa pri naročilu elementa!</t>
  </si>
  <si>
    <t>Jekleni pocinkani valjanec FeZn</t>
  </si>
  <si>
    <t>Križne sponke FeZn</t>
  </si>
  <si>
    <t>RF žica fi 8 mm</t>
  </si>
  <si>
    <t>Križne sponke, objemke RF</t>
  </si>
  <si>
    <t>Montaža hidrostatičnega merilnika nivoja izhod 4 - 20mA primerna za vgradnjo v  agresivno okolje vključno s pripadajočim kablom l=15m</t>
  </si>
  <si>
    <t>Montaža nivojskih stikal in merilne sonde po navodilih strojnega projekta</t>
  </si>
  <si>
    <t>Dobava in polaganje napajalnega kabla tip NYY-J 5x10mm2, položenega v predpisani razdalji ob kanalizacijskih ceveh v zemlji in deloma v zaščitnih ceveh pod cesto</t>
  </si>
  <si>
    <t>Priklop kabla v omari lastne rabe investitorja, vključno z obojestransko priključitvijo in vgradnjo varovalk PP100/3-20A</t>
  </si>
  <si>
    <t>OSTALI ELEKTROINSTALACIJSKI MATERIAL</t>
  </si>
  <si>
    <t>(dobava in montaža oz.polaganje)</t>
  </si>
  <si>
    <r>
      <t>Cu pletenica 16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dolžine  l=60cm  (11kos), kpl s kabel čevlji, vijaki in podložkami </t>
    </r>
  </si>
  <si>
    <t xml:space="preserve">razvodnica GW44007 dim. 190x140x70mm v stopnji zaščite IP 55 in vgrajenimi vrstnimi sponkami VS 4 mm2 </t>
  </si>
  <si>
    <t>gibka zaščitna cev fi 50mm</t>
  </si>
  <si>
    <t xml:space="preserve">izkop in zasutje stojnega mesta za temelj stikalnega bloka </t>
  </si>
  <si>
    <t xml:space="preserve">izdelava betonske podloge za temelj stikalnega bloka </t>
  </si>
  <si>
    <t xml:space="preserve">drobni instalacijski material </t>
  </si>
  <si>
    <t>cpl</t>
  </si>
  <si>
    <t>STIKALNI BLOK</t>
  </si>
  <si>
    <t>KABELSKI RAZVOD</t>
  </si>
  <si>
    <t xml:space="preserve">PRIPRAVA DELA IN TRANSPORT </t>
  </si>
  <si>
    <t xml:space="preserve">NEPREDVIDENA DELA </t>
  </si>
  <si>
    <t>STROŠKI ZAVAROVANJA OPREME MED IZVAJANJEM DEL IN PO IZVEDBI DEL V GARANCIJSKEM ROKU</t>
  </si>
  <si>
    <t>NADZOR ELEKTRODISTRIBUCIJE IN STIKALNE MANIPULACIJE PRI PRIKLOPU OBJEKTA</t>
  </si>
  <si>
    <t>MERITVE ZAŠČITE PROTI UDARU ELEKTRIČNEGA TOKA,IZOLACIJSKE TRDNOSTI KABELSKIH VODNIKOV, GALVANSKIH POVEZAV KOVINSKIH MAS IN PONIKALNE UPORNOSTI STRELOVODNE OZEMLJITVE IN IZDAJA USTREZNE DOKUMENTACIJE V SKLADU S PREDPISI IN PROTOKOLI</t>
  </si>
  <si>
    <t>IZDELAVA PID DOKUMENTACIJE</t>
  </si>
  <si>
    <t xml:space="preserve">ČRPALIŠČE ELEKTRO DEL SKUPAJ: </t>
  </si>
  <si>
    <t>REKAPITULACIJA ELEKTRO DEL</t>
  </si>
  <si>
    <t>REKAPITULACIJA  KANALIZACIJE DOBRAVA</t>
  </si>
  <si>
    <t xml:space="preserve">GRADBENA IN MONTAŽNA DELA </t>
  </si>
  <si>
    <t>KABELSKI RAZVOD SKUPAJ :</t>
  </si>
  <si>
    <t>STIKALNI BLOK SB-CRP SKUPAJ :</t>
  </si>
  <si>
    <t>ELEKTROINSTALACIJSKI MATERIAL SKUPAJ :</t>
  </si>
  <si>
    <t>P O P I S   D E 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</si>
</sst>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-1]_-;\-* #,##0.00\ [$€-1]_-;_-* &quot;-&quot;??\ [$€-1]_-;_-@_-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.##0.00"/>
    <numFmt numFmtId="170" formatCode="#,##0.00\ &quot;€&quot;"/>
    <numFmt numFmtId="171" formatCode="_-* #,##0.00\ &quot;SIT&quot;_-;\-* #,##0.00\ &quot;SIT&quot;_-;_-* &quot;-&quot;??\ &quot;SIT&quot;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horizontal="justify" vertical="justify"/>
    </xf>
    <xf numFmtId="49" fontId="0" fillId="0" borderId="11" xfId="0" applyNumberFormat="1" applyBorder="1" applyAlignment="1">
      <alignment vertical="top"/>
    </xf>
    <xf numFmtId="4" fontId="0" fillId="0" borderId="11" xfId="0" applyNumberFormat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justify"/>
    </xf>
    <xf numFmtId="49" fontId="2" fillId="0" borderId="11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justify" vertical="justify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" fontId="3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justify" vertical="justify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justify" vertical="justify"/>
    </xf>
    <xf numFmtId="49" fontId="0" fillId="0" borderId="0" xfId="0" applyNumberFormat="1" applyBorder="1" applyAlignment="1">
      <alignment vertical="top"/>
    </xf>
    <xf numFmtId="49" fontId="2" fillId="0" borderId="0" xfId="0" applyNumberFormat="1" applyFont="1" applyBorder="1" applyAlignment="1">
      <alignment horizontal="justify" vertical="justify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  <xf numFmtId="4" fontId="0" fillId="0" borderId="10" xfId="0" applyNumberFormat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10" xfId="0" applyNumberFormat="1" applyBorder="1" applyAlignment="1">
      <alignment horizontal="justify" vertical="top"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justify" vertical="justify"/>
    </xf>
    <xf numFmtId="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3" fillId="0" borderId="25" xfId="0" applyNumberFormat="1" applyFont="1" applyBorder="1" applyAlignment="1">
      <alignment vertical="top"/>
    </xf>
    <xf numFmtId="49" fontId="3" fillId="0" borderId="25" xfId="0" applyNumberFormat="1" applyFont="1" applyBorder="1" applyAlignment="1">
      <alignment horizontal="left" vertical="top"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10" xfId="0" applyNumberFormat="1" applyBorder="1" applyAlignment="1">
      <alignment horizontal="justify" vertical="justify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0" fillId="0" borderId="10" xfId="0" applyNumberFormat="1" applyFill="1" applyBorder="1" applyAlignment="1">
      <alignment horizontal="justify" vertical="justify"/>
    </xf>
    <xf numFmtId="49" fontId="0" fillId="0" borderId="27" xfId="0" applyNumberFormat="1" applyBorder="1" applyAlignment="1">
      <alignment vertical="top"/>
    </xf>
    <xf numFmtId="0" fontId="0" fillId="0" borderId="0" xfId="0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justify" vertical="justify"/>
    </xf>
    <xf numFmtId="49" fontId="0" fillId="0" borderId="10" xfId="0" applyNumberFormat="1" applyFill="1" applyBorder="1" applyAlignment="1">
      <alignment vertical="top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right"/>
    </xf>
    <xf numFmtId="0" fontId="5" fillId="33" borderId="28" xfId="0" applyFont="1" applyFill="1" applyBorder="1" applyAlignment="1">
      <alignment/>
    </xf>
    <xf numFmtId="0" fontId="5" fillId="33" borderId="17" xfId="0" applyFont="1" applyFill="1" applyBorder="1" applyAlignment="1" applyProtection="1">
      <alignment/>
      <protection hidden="1"/>
    </xf>
    <xf numFmtId="0" fontId="5" fillId="33" borderId="17" xfId="0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0" fillId="0" borderId="10" xfId="0" applyNumberFormat="1" applyBorder="1" applyAlignment="1">
      <alignment horizontal="left"/>
    </xf>
    <xf numFmtId="49" fontId="3" fillId="0" borderId="30" xfId="0" applyNumberFormat="1" applyFont="1" applyBorder="1" applyAlignment="1">
      <alignment vertical="top"/>
    </xf>
    <xf numFmtId="49" fontId="6" fillId="0" borderId="30" xfId="0" applyNumberFormat="1" applyFont="1" applyBorder="1" applyAlignment="1">
      <alignment vertical="top"/>
    </xf>
    <xf numFmtId="49" fontId="3" fillId="0" borderId="25" xfId="0" applyNumberFormat="1" applyFont="1" applyBorder="1" applyAlignment="1">
      <alignment horizontal="justify" vertical="justify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9" fontId="3" fillId="0" borderId="25" xfId="0" applyNumberFormat="1" applyFont="1" applyFill="1" applyBorder="1" applyAlignment="1">
      <alignment horizontal="justify" vertical="justify"/>
    </xf>
    <xf numFmtId="0" fontId="32" fillId="0" borderId="0" xfId="41" applyAlignment="1">
      <alignment wrapText="1"/>
      <protection/>
    </xf>
    <xf numFmtId="0" fontId="32" fillId="0" borderId="0" xfId="42">
      <alignment/>
      <protection/>
    </xf>
    <xf numFmtId="0" fontId="32" fillId="0" borderId="0" xfId="43">
      <alignment/>
      <protection/>
    </xf>
    <xf numFmtId="0" fontId="32" fillId="0" borderId="0" xfId="44">
      <alignment/>
      <protection/>
    </xf>
    <xf numFmtId="0" fontId="32" fillId="0" borderId="0" xfId="45">
      <alignment/>
      <protection/>
    </xf>
    <xf numFmtId="49" fontId="0" fillId="0" borderId="10" xfId="0" applyNumberFormat="1" applyFill="1" applyBorder="1" applyAlignment="1">
      <alignment horizontal="justify" vertical="justify" wrapText="1"/>
    </xf>
    <xf numFmtId="0" fontId="8" fillId="0" borderId="0" xfId="0" applyFont="1" applyAlignment="1">
      <alignment/>
    </xf>
    <xf numFmtId="49" fontId="0" fillId="0" borderId="10" xfId="0" applyNumberFormat="1" applyFill="1" applyBorder="1" applyAlignment="1">
      <alignment vertical="justify" wrapText="1"/>
    </xf>
    <xf numFmtId="0" fontId="8" fillId="0" borderId="0" xfId="0" applyFont="1" applyAlignment="1">
      <alignment wrapText="1"/>
    </xf>
    <xf numFmtId="49" fontId="0" fillId="0" borderId="27" xfId="0" applyNumberFormat="1" applyFill="1" applyBorder="1" applyAlignment="1">
      <alignment horizontal="justify" vertical="justify"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3" xfId="0" applyNumberFormat="1" applyFont="1" applyBorder="1" applyAlignment="1">
      <alignment/>
    </xf>
    <xf numFmtId="49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164" fontId="2" fillId="0" borderId="19" xfId="0" applyNumberFormat="1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" fontId="9" fillId="0" borderId="11" xfId="0" applyNumberFormat="1" applyFont="1" applyFill="1" applyBorder="1" applyAlignment="1">
      <alignment/>
    </xf>
    <xf numFmtId="49" fontId="9" fillId="0" borderId="27" xfId="0" applyNumberFormat="1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9" fillId="0" borderId="27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center" vertical="top"/>
    </xf>
    <xf numFmtId="0" fontId="8" fillId="0" borderId="32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0" fontId="8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0" fontId="8" fillId="0" borderId="27" xfId="0" applyNumberFormat="1" applyFont="1" applyBorder="1" applyAlignment="1">
      <alignment horizontal="center"/>
    </xf>
    <xf numFmtId="4" fontId="8" fillId="0" borderId="27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170" fontId="8" fillId="0" borderId="35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170" fontId="8" fillId="0" borderId="3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8" fillId="0" borderId="27" xfId="0" applyFont="1" applyBorder="1" applyAlignment="1">
      <alignment horizontal="justify" vertical="top"/>
    </xf>
    <xf numFmtId="0" fontId="8" fillId="0" borderId="27" xfId="0" applyFont="1" applyBorder="1" applyAlignment="1">
      <alignment horizontal="left" vertical="top"/>
    </xf>
    <xf numFmtId="0" fontId="8" fillId="0" borderId="37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/>
    </xf>
    <xf numFmtId="0" fontId="9" fillId="0" borderId="27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7" xfId="0" applyFont="1" applyBorder="1" applyAlignment="1">
      <alignment vertical="top" wrapText="1"/>
    </xf>
    <xf numFmtId="0" fontId="0" fillId="0" borderId="3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0" fontId="8" fillId="0" borderId="3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165" fontId="8" fillId="0" borderId="35" xfId="62" applyNumberFormat="1" applyFont="1" applyBorder="1" applyAlignment="1">
      <alignment/>
    </xf>
    <xf numFmtId="4" fontId="10" fillId="0" borderId="27" xfId="0" applyNumberFormat="1" applyFont="1" applyFill="1" applyBorder="1" applyAlignment="1">
      <alignment horizontal="center"/>
    </xf>
    <xf numFmtId="170" fontId="8" fillId="0" borderId="38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0" fontId="9" fillId="0" borderId="37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wrapText="1"/>
    </xf>
    <xf numFmtId="0" fontId="9" fillId="0" borderId="37" xfId="0" applyFont="1" applyBorder="1" applyAlignment="1">
      <alignment horizontal="center"/>
    </xf>
    <xf numFmtId="4" fontId="8" fillId="0" borderId="37" xfId="0" applyNumberFormat="1" applyFont="1" applyFill="1" applyBorder="1" applyAlignment="1">
      <alignment wrapText="1"/>
    </xf>
    <xf numFmtId="4" fontId="9" fillId="0" borderId="38" xfId="0" applyNumberFormat="1" applyFont="1" applyFill="1" applyBorder="1" applyAlignment="1">
      <alignment/>
    </xf>
    <xf numFmtId="0" fontId="9" fillId="0" borderId="37" xfId="0" applyFont="1" applyBorder="1" applyAlignment="1">
      <alignment wrapText="1"/>
    </xf>
    <xf numFmtId="4" fontId="10" fillId="0" borderId="0" xfId="0" applyNumberFormat="1" applyFont="1" applyFill="1" applyBorder="1" applyAlignment="1">
      <alignment horizontal="center"/>
    </xf>
    <xf numFmtId="164" fontId="2" fillId="0" borderId="40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5" fillId="0" borderId="11" xfId="0" applyFont="1" applyBorder="1" applyAlignment="1">
      <alignment horizontal="center" vertical="top"/>
    </xf>
    <xf numFmtId="4" fontId="16" fillId="0" borderId="11" xfId="0" applyNumberFormat="1" applyFont="1" applyFill="1" applyBorder="1" applyAlignment="1">
      <alignment wrapText="1"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4" fontId="3" fillId="0" borderId="47" xfId="0" applyNumberFormat="1" applyFont="1" applyBorder="1" applyAlignment="1">
      <alignment/>
    </xf>
    <xf numFmtId="0" fontId="9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170" fontId="8" fillId="0" borderId="15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9" fillId="0" borderId="15" xfId="0" applyFont="1" applyBorder="1" applyAlignment="1">
      <alignment horizontal="center" wrapText="1"/>
    </xf>
    <xf numFmtId="170" fontId="8" fillId="0" borderId="15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wrapText="1"/>
    </xf>
    <xf numFmtId="4" fontId="10" fillId="0" borderId="27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</cellXfs>
  <cellStyles count="6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3" xfId="41"/>
    <cellStyle name="Navadno 4" xfId="42"/>
    <cellStyle name="Navadno 5" xfId="43"/>
    <cellStyle name="Navadno 6" xfId="44"/>
    <cellStyle name="Navadno 7" xfId="45"/>
    <cellStyle name="Navadno 8" xfId="46"/>
    <cellStyle name="Nevtralno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ejica 2" xfId="66"/>
    <cellStyle name="Vejica 3" xfId="67"/>
    <cellStyle name="Vejica 4" xfId="68"/>
    <cellStyle name="Vejica 5" xfId="69"/>
    <cellStyle name="Vejica 6" xfId="70"/>
    <cellStyle name="Vejica 7" xfId="71"/>
    <cellStyle name="Vejica 8" xfId="72"/>
    <cellStyle name="Vnos" xfId="73"/>
    <cellStyle name="Vsota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zoomScaleSheetLayoutView="100" zoomScalePageLayoutView="0" workbookViewId="0" topLeftCell="A1">
      <selection activeCell="D230" sqref="D230"/>
    </sheetView>
  </sheetViews>
  <sheetFormatPr defaultColWidth="9.00390625" defaultRowHeight="12.75"/>
  <cols>
    <col min="1" max="1" width="2.125" style="0" customWidth="1"/>
    <col min="2" max="2" width="4.75390625" style="0" customWidth="1"/>
    <col min="3" max="3" width="7.625" style="0" customWidth="1"/>
    <col min="4" max="4" width="48.00390625" style="0" customWidth="1"/>
    <col min="5" max="5" width="6.75390625" style="0" customWidth="1"/>
    <col min="6" max="6" width="8.625" style="0" customWidth="1"/>
    <col min="7" max="7" width="9.375" style="0" customWidth="1"/>
    <col min="8" max="8" width="12.375" style="0" customWidth="1"/>
    <col min="9" max="9" width="17.375" style="0" customWidth="1"/>
  </cols>
  <sheetData>
    <row r="1" spans="2:8" ht="18">
      <c r="B1" s="194" t="s">
        <v>188</v>
      </c>
      <c r="C1" s="194"/>
      <c r="D1" s="194"/>
      <c r="E1" s="194"/>
      <c r="F1" s="194"/>
      <c r="G1" s="194"/>
      <c r="H1" s="194"/>
    </row>
    <row r="2" spans="2:8" ht="18">
      <c r="B2" s="58"/>
      <c r="C2" s="58"/>
      <c r="D2" s="58"/>
      <c r="E2" s="58"/>
      <c r="F2" s="58"/>
      <c r="G2" s="58"/>
      <c r="H2" s="58"/>
    </row>
    <row r="3" spans="2:8" ht="18">
      <c r="B3" s="59" t="s">
        <v>94</v>
      </c>
      <c r="C3" s="1"/>
      <c r="D3" s="1"/>
      <c r="E3" s="1"/>
      <c r="F3" s="1"/>
      <c r="G3" s="1"/>
      <c r="H3" s="1"/>
    </row>
    <row r="4" spans="2:8" ht="12.75">
      <c r="B4" s="75" t="s">
        <v>0</v>
      </c>
      <c r="C4" s="75" t="s">
        <v>1</v>
      </c>
      <c r="D4" s="75" t="s">
        <v>2</v>
      </c>
      <c r="E4" s="75" t="s">
        <v>3</v>
      </c>
      <c r="F4" s="75" t="s">
        <v>4</v>
      </c>
      <c r="G4" s="75" t="s">
        <v>5</v>
      </c>
      <c r="H4" s="75" t="s">
        <v>6</v>
      </c>
    </row>
    <row r="5" spans="2:8" ht="13.5" thickBot="1">
      <c r="B5" s="26"/>
      <c r="C5" s="23"/>
      <c r="D5" s="25"/>
      <c r="E5" s="24"/>
      <c r="F5" s="24"/>
      <c r="G5" s="24"/>
      <c r="H5" s="24"/>
    </row>
    <row r="6" spans="2:8" s="56" customFormat="1" ht="16.5" thickBot="1">
      <c r="B6" s="78"/>
      <c r="C6" s="51" t="s">
        <v>7</v>
      </c>
      <c r="D6" s="79" t="s">
        <v>8</v>
      </c>
      <c r="E6" s="80"/>
      <c r="F6" s="80"/>
      <c r="G6" s="80"/>
      <c r="H6" s="81"/>
    </row>
    <row r="7" spans="2:8" ht="12.75">
      <c r="B7" s="4"/>
      <c r="C7" s="8"/>
      <c r="D7" s="9"/>
      <c r="E7" s="3"/>
      <c r="F7" s="3"/>
      <c r="G7" s="3"/>
      <c r="H7" s="3"/>
    </row>
    <row r="8" spans="2:8" ht="12.75">
      <c r="B8" s="4" t="s">
        <v>46</v>
      </c>
      <c r="C8" s="4" t="s">
        <v>9</v>
      </c>
      <c r="D8" s="5" t="s">
        <v>10</v>
      </c>
      <c r="E8" s="3" t="s">
        <v>11</v>
      </c>
      <c r="F8" s="3">
        <v>1.06</v>
      </c>
      <c r="G8" s="3"/>
      <c r="H8" s="3">
        <f>F8*G8</f>
        <v>0</v>
      </c>
    </row>
    <row r="9" spans="2:8" ht="12.75">
      <c r="B9" s="4"/>
      <c r="C9" s="4"/>
      <c r="D9" s="5"/>
      <c r="E9" s="3"/>
      <c r="F9" s="3"/>
      <c r="G9" s="3"/>
      <c r="H9" s="3"/>
    </row>
    <row r="10" spans="2:8" ht="51">
      <c r="B10" s="4" t="s">
        <v>40</v>
      </c>
      <c r="C10" s="4" t="s">
        <v>12</v>
      </c>
      <c r="D10" s="5" t="s">
        <v>74</v>
      </c>
      <c r="E10" s="3" t="s">
        <v>61</v>
      </c>
      <c r="F10" s="3">
        <v>1</v>
      </c>
      <c r="G10" s="3"/>
      <c r="H10" s="3">
        <f aca="true" t="shared" si="0" ref="H10:H15">F10*G10</f>
        <v>0</v>
      </c>
    </row>
    <row r="11" spans="1:8" ht="15">
      <c r="A11" s="86"/>
      <c r="B11" s="4"/>
      <c r="C11" s="4"/>
      <c r="D11" s="83" t="s">
        <v>75</v>
      </c>
      <c r="E11" s="3" t="s">
        <v>80</v>
      </c>
      <c r="F11" s="3">
        <v>1</v>
      </c>
      <c r="G11" s="3"/>
      <c r="H11" s="3">
        <f t="shared" si="0"/>
        <v>0</v>
      </c>
    </row>
    <row r="12" spans="2:8" ht="30">
      <c r="B12" s="4"/>
      <c r="C12" s="4"/>
      <c r="D12" s="83" t="s">
        <v>76</v>
      </c>
      <c r="E12" s="3" t="s">
        <v>25</v>
      </c>
      <c r="F12" s="3">
        <v>3</v>
      </c>
      <c r="G12" s="3"/>
      <c r="H12" s="3">
        <f t="shared" si="0"/>
        <v>0</v>
      </c>
    </row>
    <row r="13" spans="2:8" ht="30">
      <c r="B13" s="4"/>
      <c r="C13" s="4"/>
      <c r="D13" s="83" t="s">
        <v>77</v>
      </c>
      <c r="E13" s="3" t="s">
        <v>25</v>
      </c>
      <c r="F13" s="3">
        <v>3</v>
      </c>
      <c r="G13" s="3"/>
      <c r="H13" s="3">
        <f t="shared" si="0"/>
        <v>0</v>
      </c>
    </row>
    <row r="14" spans="2:8" ht="15">
      <c r="B14" s="4"/>
      <c r="C14" s="4"/>
      <c r="D14" s="84" t="s">
        <v>78</v>
      </c>
      <c r="E14" s="3" t="s">
        <v>25</v>
      </c>
      <c r="F14" s="3">
        <v>21</v>
      </c>
      <c r="G14" s="3"/>
      <c r="H14" s="3">
        <f t="shared" si="0"/>
        <v>0</v>
      </c>
    </row>
    <row r="15" spans="2:8" ht="15">
      <c r="B15" s="4"/>
      <c r="C15" s="4"/>
      <c r="D15" s="85" t="s">
        <v>79</v>
      </c>
      <c r="E15" s="3" t="s">
        <v>25</v>
      </c>
      <c r="F15" s="3">
        <v>1</v>
      </c>
      <c r="G15" s="3"/>
      <c r="H15" s="3">
        <f t="shared" si="0"/>
        <v>0</v>
      </c>
    </row>
    <row r="16" spans="2:8" ht="12.75">
      <c r="B16" s="4"/>
      <c r="C16" s="4"/>
      <c r="D16" s="5"/>
      <c r="E16" s="3"/>
      <c r="F16" s="3"/>
      <c r="G16" s="3"/>
      <c r="H16" s="3"/>
    </row>
    <row r="17" spans="2:8" ht="12.75">
      <c r="B17" s="6"/>
      <c r="C17" s="10" t="s">
        <v>7</v>
      </c>
      <c r="D17" s="11" t="s">
        <v>16</v>
      </c>
      <c r="E17" s="7"/>
      <c r="F17" s="7"/>
      <c r="G17" s="7"/>
      <c r="H17" s="12">
        <f>SUM(H8:H16)</f>
        <v>0</v>
      </c>
    </row>
    <row r="18" spans="2:8" ht="13.5" thickBot="1">
      <c r="B18" s="26"/>
      <c r="C18" s="23"/>
      <c r="D18" s="25"/>
      <c r="E18" s="24"/>
      <c r="F18" s="24"/>
      <c r="G18" s="24"/>
      <c r="H18" s="24"/>
    </row>
    <row r="19" spans="2:8" s="56" customFormat="1" ht="16.5" thickBot="1">
      <c r="B19" s="78"/>
      <c r="C19" s="51" t="s">
        <v>17</v>
      </c>
      <c r="D19" s="79" t="s">
        <v>18</v>
      </c>
      <c r="E19" s="80"/>
      <c r="F19" s="80"/>
      <c r="G19" s="80"/>
      <c r="H19" s="81"/>
    </row>
    <row r="20" spans="2:8" ht="12.75">
      <c r="B20" s="4"/>
      <c r="C20" s="4"/>
      <c r="D20" s="5"/>
      <c r="E20" s="3"/>
      <c r="F20" s="3"/>
      <c r="G20" s="3"/>
      <c r="H20" s="3"/>
    </row>
    <row r="21" spans="2:8" ht="12.75">
      <c r="B21" s="4" t="s">
        <v>46</v>
      </c>
      <c r="C21" s="4" t="s">
        <v>19</v>
      </c>
      <c r="D21" s="5" t="s">
        <v>97</v>
      </c>
      <c r="E21" s="3" t="s">
        <v>20</v>
      </c>
      <c r="F21" s="3">
        <v>3490</v>
      </c>
      <c r="G21" s="3"/>
      <c r="H21" s="3">
        <f>F21*G21</f>
        <v>0</v>
      </c>
    </row>
    <row r="22" spans="2:8" ht="12.75">
      <c r="B22" s="4"/>
      <c r="C22" s="4"/>
      <c r="D22" s="5"/>
      <c r="E22" s="3"/>
      <c r="F22" s="3"/>
      <c r="G22" s="3"/>
      <c r="H22" s="3"/>
    </row>
    <row r="23" spans="2:8" ht="12.75">
      <c r="B23" s="4" t="s">
        <v>46</v>
      </c>
      <c r="C23" s="4" t="s">
        <v>19</v>
      </c>
      <c r="D23" s="5" t="s">
        <v>98</v>
      </c>
      <c r="E23" s="3" t="s">
        <v>20</v>
      </c>
      <c r="F23" s="3">
        <v>190</v>
      </c>
      <c r="G23" s="3"/>
      <c r="H23" s="3">
        <f>F23*G23</f>
        <v>0</v>
      </c>
    </row>
    <row r="24" spans="2:8" ht="12.75">
      <c r="B24" s="4"/>
      <c r="C24" s="4"/>
      <c r="D24" s="5"/>
      <c r="E24" s="3"/>
      <c r="F24" s="3"/>
      <c r="G24" s="3"/>
      <c r="H24" s="3"/>
    </row>
    <row r="25" spans="2:8" ht="12.75">
      <c r="B25" s="4" t="s">
        <v>41</v>
      </c>
      <c r="C25" s="4" t="s">
        <v>19</v>
      </c>
      <c r="D25" s="5" t="s">
        <v>64</v>
      </c>
      <c r="E25" s="3" t="s">
        <v>20</v>
      </c>
      <c r="F25" s="3">
        <v>60</v>
      </c>
      <c r="G25" s="3"/>
      <c r="H25" s="3">
        <f>F25*G25</f>
        <v>0</v>
      </c>
    </row>
    <row r="26" spans="2:8" ht="12.75">
      <c r="B26" s="4"/>
      <c r="C26" s="4"/>
      <c r="D26" s="5"/>
      <c r="E26" s="3"/>
      <c r="F26" s="3"/>
      <c r="G26" s="3"/>
      <c r="H26" s="3"/>
    </row>
    <row r="27" spans="2:8" ht="51">
      <c r="B27" s="4" t="s">
        <v>42</v>
      </c>
      <c r="C27" s="4" t="s">
        <v>47</v>
      </c>
      <c r="D27" s="5" t="s">
        <v>58</v>
      </c>
      <c r="E27" s="3" t="s">
        <v>20</v>
      </c>
      <c r="F27" s="3">
        <v>2965</v>
      </c>
      <c r="G27" s="3"/>
      <c r="H27" s="3">
        <f>F27*G27</f>
        <v>0</v>
      </c>
    </row>
    <row r="28" spans="2:8" ht="12.75">
      <c r="B28" s="4"/>
      <c r="C28" s="4"/>
      <c r="D28" s="5"/>
      <c r="E28" s="3"/>
      <c r="F28" s="3"/>
      <c r="G28" s="3"/>
      <c r="H28" s="3"/>
    </row>
    <row r="29" spans="2:8" ht="17.25" customHeight="1">
      <c r="B29" s="4" t="s">
        <v>42</v>
      </c>
      <c r="C29" s="4" t="s">
        <v>19</v>
      </c>
      <c r="D29" s="87" t="s">
        <v>81</v>
      </c>
      <c r="E29" s="3" t="s">
        <v>82</v>
      </c>
      <c r="F29" s="3">
        <v>183</v>
      </c>
      <c r="G29" s="3"/>
      <c r="H29" s="3">
        <f>F29*G29</f>
        <v>0</v>
      </c>
    </row>
    <row r="30" spans="2:8" ht="12.75">
      <c r="B30" s="4"/>
      <c r="C30" s="4"/>
      <c r="D30" s="5"/>
      <c r="E30" s="3"/>
      <c r="F30" s="3"/>
      <c r="G30" s="3"/>
      <c r="H30" s="3"/>
    </row>
    <row r="31" spans="2:8" ht="24.75" customHeight="1">
      <c r="B31" s="4" t="s">
        <v>44</v>
      </c>
      <c r="C31" s="4" t="s">
        <v>19</v>
      </c>
      <c r="D31" s="5" t="s">
        <v>88</v>
      </c>
      <c r="E31" s="3" t="s">
        <v>15</v>
      </c>
      <c r="F31" s="3">
        <v>256</v>
      </c>
      <c r="G31" s="3"/>
      <c r="H31" s="3">
        <f>F31*G31</f>
        <v>0</v>
      </c>
    </row>
    <row r="32" spans="2:8" ht="12.75">
      <c r="B32" s="4"/>
      <c r="C32" s="4"/>
      <c r="D32" s="5"/>
      <c r="E32" s="3"/>
      <c r="F32" s="3"/>
      <c r="G32" s="3"/>
      <c r="H32" s="3"/>
    </row>
    <row r="33" spans="2:8" ht="25.5">
      <c r="B33" s="4" t="s">
        <v>43</v>
      </c>
      <c r="C33" s="4" t="s">
        <v>38</v>
      </c>
      <c r="D33" s="57" t="s">
        <v>73</v>
      </c>
      <c r="E33" s="3" t="s">
        <v>20</v>
      </c>
      <c r="F33" s="3">
        <v>775</v>
      </c>
      <c r="G33" s="3"/>
      <c r="H33" s="3">
        <f>F33*G33</f>
        <v>0</v>
      </c>
    </row>
    <row r="34" spans="2:8" ht="12.75">
      <c r="B34" s="4"/>
      <c r="C34" s="4"/>
      <c r="D34" s="5"/>
      <c r="E34" s="3"/>
      <c r="F34" s="3"/>
      <c r="G34" s="3"/>
      <c r="H34" s="3"/>
    </row>
    <row r="35" spans="2:8" s="2" customFormat="1" ht="12.75">
      <c r="B35" s="10"/>
      <c r="C35" s="10" t="s">
        <v>17</v>
      </c>
      <c r="D35" s="46" t="s">
        <v>33</v>
      </c>
      <c r="E35" s="12"/>
      <c r="F35" s="12"/>
      <c r="G35" s="12"/>
      <c r="H35" s="12">
        <f>SUM(H20:H34)</f>
        <v>0</v>
      </c>
    </row>
    <row r="36" spans="2:8" s="2" customFormat="1" ht="13.5" thickBot="1">
      <c r="B36" s="23"/>
      <c r="C36" s="23"/>
      <c r="D36" s="27"/>
      <c r="E36" s="22"/>
      <c r="F36" s="22"/>
      <c r="G36" s="22"/>
      <c r="H36" s="22"/>
    </row>
    <row r="37" spans="2:8" s="55" customFormat="1" ht="16.5" thickBot="1">
      <c r="B37" s="77"/>
      <c r="C37" s="51" t="s">
        <v>21</v>
      </c>
      <c r="D37" s="52" t="s">
        <v>36</v>
      </c>
      <c r="E37" s="53"/>
      <c r="F37" s="53"/>
      <c r="G37" s="53"/>
      <c r="H37" s="54"/>
    </row>
    <row r="38" spans="2:8" ht="12.75">
      <c r="B38" s="4"/>
      <c r="C38" s="4"/>
      <c r="D38" s="60"/>
      <c r="E38" s="3"/>
      <c r="F38" s="3"/>
      <c r="G38" s="3"/>
      <c r="H38" s="3"/>
    </row>
    <row r="39" spans="2:8" ht="25.5">
      <c r="B39" s="4" t="s">
        <v>46</v>
      </c>
      <c r="C39" s="4" t="s">
        <v>24</v>
      </c>
      <c r="D39" s="60" t="s">
        <v>99</v>
      </c>
      <c r="E39" s="3" t="s">
        <v>20</v>
      </c>
      <c r="F39" s="3">
        <v>70</v>
      </c>
      <c r="G39" s="3"/>
      <c r="H39" s="3">
        <f>F39*G39</f>
        <v>0</v>
      </c>
    </row>
    <row r="40" spans="2:8" ht="12.75">
      <c r="B40" s="4"/>
      <c r="C40" s="4"/>
      <c r="D40" s="60"/>
      <c r="E40" s="3"/>
      <c r="F40" s="3"/>
      <c r="G40" s="3"/>
      <c r="H40" s="3"/>
    </row>
    <row r="41" spans="2:8" s="50" customFormat="1" ht="15">
      <c r="B41" s="47"/>
      <c r="C41" s="47" t="s">
        <v>67</v>
      </c>
      <c r="D41" s="48"/>
      <c r="E41" s="49"/>
      <c r="F41" s="49"/>
      <c r="G41" s="49"/>
      <c r="H41" s="49"/>
    </row>
    <row r="42" spans="2:8" ht="25.5">
      <c r="B42" s="4" t="s">
        <v>40</v>
      </c>
      <c r="C42" s="65" t="s">
        <v>57</v>
      </c>
      <c r="D42" s="44" t="s">
        <v>70</v>
      </c>
      <c r="E42" s="3" t="s">
        <v>15</v>
      </c>
      <c r="F42" s="66">
        <v>256</v>
      </c>
      <c r="G42" s="66"/>
      <c r="H42" s="20">
        <f>F42*G42</f>
        <v>0</v>
      </c>
    </row>
    <row r="43" spans="2:8" ht="12.75">
      <c r="B43" s="4"/>
      <c r="C43" s="4"/>
      <c r="D43" s="57"/>
      <c r="E43" s="3"/>
      <c r="F43" s="67"/>
      <c r="G43" s="67"/>
      <c r="H43" s="20"/>
    </row>
    <row r="44" spans="2:8" s="21" customFormat="1" ht="25.5">
      <c r="B44" s="18" t="s">
        <v>41</v>
      </c>
      <c r="C44" s="18" t="s">
        <v>48</v>
      </c>
      <c r="D44" s="5" t="s">
        <v>89</v>
      </c>
      <c r="E44" s="20" t="s">
        <v>15</v>
      </c>
      <c r="F44" s="20">
        <v>256</v>
      </c>
      <c r="G44" s="20"/>
      <c r="H44" s="20">
        <f>F44*G44</f>
        <v>0</v>
      </c>
    </row>
    <row r="45" spans="2:8" ht="12.75">
      <c r="B45" s="4"/>
      <c r="C45" s="4"/>
      <c r="D45" s="57"/>
      <c r="E45" s="3"/>
      <c r="F45" s="67"/>
      <c r="G45" s="67"/>
      <c r="H45" s="20"/>
    </row>
    <row r="46" spans="2:8" s="21" customFormat="1" ht="12.75">
      <c r="B46" s="4" t="s">
        <v>42</v>
      </c>
      <c r="C46" s="18" t="s">
        <v>48</v>
      </c>
      <c r="D46" s="5" t="s">
        <v>90</v>
      </c>
      <c r="E46" s="3" t="s">
        <v>91</v>
      </c>
      <c r="F46" s="20">
        <v>60</v>
      </c>
      <c r="G46" s="20"/>
      <c r="H46" s="20">
        <f>F46*G46</f>
        <v>0</v>
      </c>
    </row>
    <row r="47" spans="2:8" s="21" customFormat="1" ht="12.75">
      <c r="B47" s="18"/>
      <c r="C47" s="18"/>
      <c r="D47" s="19"/>
      <c r="E47" s="20"/>
      <c r="F47" s="20"/>
      <c r="G47" s="20"/>
      <c r="H47" s="20"/>
    </row>
    <row r="48" spans="2:8" s="2" customFormat="1" ht="12.75">
      <c r="B48" s="10"/>
      <c r="C48" s="10" t="s">
        <v>21</v>
      </c>
      <c r="D48" s="46" t="s">
        <v>54</v>
      </c>
      <c r="E48" s="12"/>
      <c r="F48" s="12"/>
      <c r="G48" s="12"/>
      <c r="H48" s="12">
        <f>SUM(H39:H47)</f>
        <v>0</v>
      </c>
    </row>
    <row r="49" spans="2:8" ht="12.75">
      <c r="B49" s="26"/>
      <c r="C49" s="26"/>
      <c r="D49" s="25"/>
      <c r="E49" s="22"/>
      <c r="F49" s="24"/>
      <c r="G49" s="24"/>
      <c r="H49" s="22"/>
    </row>
    <row r="50" spans="2:8" ht="13.5" thickBot="1">
      <c r="B50" s="26"/>
      <c r="C50" s="23"/>
      <c r="D50" s="25"/>
      <c r="E50" s="24"/>
      <c r="F50" s="24"/>
      <c r="G50" s="24"/>
      <c r="H50" s="24"/>
    </row>
    <row r="51" spans="2:8" s="55" customFormat="1" ht="16.5" thickBot="1">
      <c r="B51" s="77"/>
      <c r="C51" s="51" t="s">
        <v>22</v>
      </c>
      <c r="D51" s="52" t="s">
        <v>93</v>
      </c>
      <c r="E51" s="53"/>
      <c r="F51" s="53"/>
      <c r="G51" s="53"/>
      <c r="H51" s="54"/>
    </row>
    <row r="52" spans="2:8" ht="12.75">
      <c r="B52" s="4"/>
      <c r="C52" s="4"/>
      <c r="D52" s="5"/>
      <c r="E52" s="3"/>
      <c r="F52" s="3"/>
      <c r="G52" s="3"/>
      <c r="H52" s="3"/>
    </row>
    <row r="53" spans="2:8" ht="25.5">
      <c r="B53" s="4" t="s">
        <v>46</v>
      </c>
      <c r="C53" s="4" t="s">
        <v>53</v>
      </c>
      <c r="D53" s="57" t="s">
        <v>108</v>
      </c>
      <c r="E53" s="3" t="s">
        <v>13</v>
      </c>
      <c r="F53" s="3">
        <v>19</v>
      </c>
      <c r="G53" s="3"/>
      <c r="H53" s="3">
        <f>G53*F53</f>
        <v>0</v>
      </c>
    </row>
    <row r="54" spans="2:8" ht="12.75">
      <c r="B54" s="4"/>
      <c r="C54" s="4"/>
      <c r="D54" s="5"/>
      <c r="E54" s="3"/>
      <c r="F54" s="3"/>
      <c r="G54" s="3"/>
      <c r="H54" s="3"/>
    </row>
    <row r="55" spans="2:8" ht="63.75">
      <c r="B55" s="4" t="s">
        <v>40</v>
      </c>
      <c r="C55" s="4" t="s">
        <v>53</v>
      </c>
      <c r="D55" s="57" t="s">
        <v>109</v>
      </c>
      <c r="E55" s="3" t="s">
        <v>13</v>
      </c>
      <c r="F55" s="3">
        <v>1</v>
      </c>
      <c r="G55" s="3"/>
      <c r="H55" s="3">
        <f>G55*F55</f>
        <v>0</v>
      </c>
    </row>
    <row r="56" spans="2:8" ht="12.75">
      <c r="B56" s="4"/>
      <c r="C56" s="4"/>
      <c r="D56" s="57"/>
      <c r="E56" s="3"/>
      <c r="F56" s="3"/>
      <c r="G56" s="3"/>
      <c r="H56" s="3"/>
    </row>
    <row r="57" spans="2:8" ht="28.5" customHeight="1">
      <c r="B57" s="4" t="s">
        <v>41</v>
      </c>
      <c r="C57" s="4" t="s">
        <v>35</v>
      </c>
      <c r="D57" s="57" t="s">
        <v>110</v>
      </c>
      <c r="E57" s="3" t="s">
        <v>111</v>
      </c>
      <c r="F57" s="3">
        <v>2</v>
      </c>
      <c r="G57" s="3"/>
      <c r="H57" s="3">
        <f>F57*G57</f>
        <v>0</v>
      </c>
    </row>
    <row r="58" spans="2:8" ht="12.75">
      <c r="B58" s="4"/>
      <c r="C58" s="4"/>
      <c r="D58" s="5"/>
      <c r="E58" s="3"/>
      <c r="F58" s="3"/>
      <c r="G58" s="3"/>
      <c r="H58" s="3"/>
    </row>
    <row r="59" spans="2:8" ht="28.5" customHeight="1">
      <c r="B59" s="4" t="s">
        <v>42</v>
      </c>
      <c r="C59" s="4" t="s">
        <v>35</v>
      </c>
      <c r="D59" s="57" t="s">
        <v>112</v>
      </c>
      <c r="E59" s="3" t="s">
        <v>111</v>
      </c>
      <c r="F59" s="3">
        <v>2</v>
      </c>
      <c r="G59" s="3"/>
      <c r="H59" s="3">
        <f>F59*G59</f>
        <v>0</v>
      </c>
    </row>
    <row r="60" spans="2:8" ht="12.75">
      <c r="B60" s="4"/>
      <c r="C60" s="4"/>
      <c r="D60" s="5"/>
      <c r="E60" s="3"/>
      <c r="F60" s="3"/>
      <c r="G60" s="3"/>
      <c r="H60" s="3"/>
    </row>
    <row r="61" spans="2:8" ht="25.5" customHeight="1">
      <c r="B61" s="4" t="s">
        <v>44</v>
      </c>
      <c r="C61" s="4" t="s">
        <v>65</v>
      </c>
      <c r="D61" s="69" t="s">
        <v>69</v>
      </c>
      <c r="E61" s="76" t="s">
        <v>13</v>
      </c>
      <c r="F61" s="66">
        <v>4</v>
      </c>
      <c r="G61" s="3"/>
      <c r="H61" s="3">
        <f>G61*F61</f>
        <v>0</v>
      </c>
    </row>
    <row r="62" spans="2:8" ht="25.5" customHeight="1">
      <c r="B62" s="4"/>
      <c r="C62" s="4" t="s">
        <v>65</v>
      </c>
      <c r="D62" s="69" t="s">
        <v>100</v>
      </c>
      <c r="E62" s="76" t="s">
        <v>13</v>
      </c>
      <c r="F62" s="66">
        <v>3</v>
      </c>
      <c r="G62" s="3"/>
      <c r="H62" s="3">
        <f>G62*F62</f>
        <v>0</v>
      </c>
    </row>
    <row r="63" spans="2:8" ht="25.5" customHeight="1">
      <c r="B63" s="4"/>
      <c r="C63" s="4" t="s">
        <v>65</v>
      </c>
      <c r="D63" s="69" t="s">
        <v>101</v>
      </c>
      <c r="E63" s="76" t="s">
        <v>13</v>
      </c>
      <c r="F63" s="66">
        <v>13</v>
      </c>
      <c r="G63" s="3"/>
      <c r="H63" s="3">
        <f>G63*F63</f>
        <v>0</v>
      </c>
    </row>
    <row r="64" spans="2:8" ht="12.75">
      <c r="B64" s="4"/>
      <c r="C64" s="4"/>
      <c r="D64" s="69"/>
      <c r="E64" s="70"/>
      <c r="F64" s="66"/>
      <c r="G64" s="3"/>
      <c r="H64" s="3"/>
    </row>
    <row r="65" spans="2:8" ht="38.25">
      <c r="B65" s="4" t="s">
        <v>43</v>
      </c>
      <c r="C65" s="4"/>
      <c r="D65" s="57" t="s">
        <v>49</v>
      </c>
      <c r="E65" s="3" t="s">
        <v>15</v>
      </c>
      <c r="F65" s="3">
        <v>636</v>
      </c>
      <c r="G65" s="3"/>
      <c r="H65" s="3">
        <f>G65*F65</f>
        <v>0</v>
      </c>
    </row>
    <row r="66" spans="2:8" ht="12.75">
      <c r="B66" s="4"/>
      <c r="C66" s="4"/>
      <c r="D66" s="5"/>
      <c r="E66" s="3"/>
      <c r="F66" s="3"/>
      <c r="G66" s="3"/>
      <c r="H66" s="3"/>
    </row>
    <row r="67" spans="2:8" ht="25.5">
      <c r="B67" s="4" t="s">
        <v>45</v>
      </c>
      <c r="C67" s="4"/>
      <c r="D67" s="44" t="s">
        <v>50</v>
      </c>
      <c r="E67" s="3" t="s">
        <v>20</v>
      </c>
      <c r="F67" s="3">
        <v>100</v>
      </c>
      <c r="G67" s="3"/>
      <c r="H67" s="3">
        <f>G67*F67</f>
        <v>0</v>
      </c>
    </row>
    <row r="68" spans="2:8" ht="12.75">
      <c r="B68" s="4"/>
      <c r="C68" s="4"/>
      <c r="D68" s="5"/>
      <c r="E68" s="3"/>
      <c r="F68" s="3"/>
      <c r="G68" s="3"/>
      <c r="H68" s="3"/>
    </row>
    <row r="69" spans="2:8" ht="28.5" customHeight="1">
      <c r="B69" s="4" t="s">
        <v>39</v>
      </c>
      <c r="C69" s="4" t="s">
        <v>35</v>
      </c>
      <c r="D69" s="57" t="s">
        <v>103</v>
      </c>
      <c r="E69" s="3" t="s">
        <v>14</v>
      </c>
      <c r="F69" s="3">
        <v>710.63</v>
      </c>
      <c r="G69" s="3"/>
      <c r="H69" s="3">
        <f>F69*G69</f>
        <v>0</v>
      </c>
    </row>
    <row r="70" spans="2:8" ht="12.75">
      <c r="B70" s="4"/>
      <c r="C70" s="4"/>
      <c r="D70" s="5"/>
      <c r="E70" s="3"/>
      <c r="F70" s="3"/>
      <c r="G70" s="3"/>
      <c r="H70" s="3"/>
    </row>
    <row r="71" spans="2:8" ht="51">
      <c r="B71" s="4" t="s">
        <v>92</v>
      </c>
      <c r="C71" s="4" t="s">
        <v>35</v>
      </c>
      <c r="D71" s="57" t="s">
        <v>113</v>
      </c>
      <c r="E71" s="3" t="s">
        <v>14</v>
      </c>
      <c r="F71" s="3">
        <v>350.25</v>
      </c>
      <c r="G71" s="3"/>
      <c r="H71" s="3">
        <f>F71*G71</f>
        <v>0</v>
      </c>
    </row>
    <row r="72" spans="2:8" ht="12.75">
      <c r="B72" s="4"/>
      <c r="C72" s="4"/>
      <c r="D72" s="5"/>
      <c r="E72" s="3"/>
      <c r="F72" s="3"/>
      <c r="G72" s="3"/>
      <c r="H72" s="3"/>
    </row>
    <row r="73" spans="2:8" ht="63.75">
      <c r="B73" s="4" t="s">
        <v>106</v>
      </c>
      <c r="C73" s="4" t="s">
        <v>31</v>
      </c>
      <c r="D73" s="60" t="s">
        <v>107</v>
      </c>
      <c r="E73" s="3" t="s">
        <v>20</v>
      </c>
      <c r="F73" s="3">
        <v>525</v>
      </c>
      <c r="G73" s="3"/>
      <c r="H73" s="3">
        <f>F73*G73</f>
        <v>0</v>
      </c>
    </row>
    <row r="74" spans="2:8" ht="12.75">
      <c r="B74" s="4"/>
      <c r="C74" s="4"/>
      <c r="D74" s="60" t="s">
        <v>56</v>
      </c>
      <c r="E74" s="3"/>
      <c r="F74" s="3"/>
      <c r="G74" s="3"/>
      <c r="H74" s="3"/>
    </row>
    <row r="75" spans="2:8" ht="15" customHeight="1">
      <c r="B75" s="61" t="s">
        <v>114</v>
      </c>
      <c r="C75" s="4"/>
      <c r="D75" s="60" t="s">
        <v>51</v>
      </c>
      <c r="E75" t="s">
        <v>29</v>
      </c>
      <c r="F75" s="3">
        <v>24</v>
      </c>
      <c r="G75" s="3"/>
      <c r="H75" s="3">
        <f>G75*F75</f>
        <v>0</v>
      </c>
    </row>
    <row r="76" spans="2:8" ht="12.75">
      <c r="B76" s="61"/>
      <c r="C76" s="4"/>
      <c r="D76" s="60"/>
      <c r="F76" s="3"/>
      <c r="G76" s="3"/>
      <c r="H76" s="3"/>
    </row>
    <row r="77" spans="2:8" ht="25.5">
      <c r="B77" s="61" t="s">
        <v>115</v>
      </c>
      <c r="C77" s="4"/>
      <c r="D77" s="60" t="s">
        <v>52</v>
      </c>
      <c r="E77" t="s">
        <v>25</v>
      </c>
      <c r="F77" s="3">
        <v>20</v>
      </c>
      <c r="G77" s="3"/>
      <c r="H77" s="3">
        <f>G77*F77</f>
        <v>0</v>
      </c>
    </row>
    <row r="78" spans="2:8" ht="12.75">
      <c r="B78" s="61"/>
      <c r="C78" s="4"/>
      <c r="D78" s="60"/>
      <c r="F78" s="3"/>
      <c r="G78" s="3"/>
      <c r="H78" s="3"/>
    </row>
    <row r="79" spans="2:8" ht="25.5">
      <c r="B79" s="61" t="s">
        <v>116</v>
      </c>
      <c r="C79" s="4"/>
      <c r="D79" s="60" t="s">
        <v>102</v>
      </c>
      <c r="E79" t="s">
        <v>82</v>
      </c>
      <c r="F79" s="3">
        <v>50</v>
      </c>
      <c r="G79" s="3"/>
      <c r="H79" s="3">
        <f>G79*F79</f>
        <v>0</v>
      </c>
    </row>
    <row r="80" spans="2:8" ht="12.75">
      <c r="B80" s="4"/>
      <c r="C80" s="4"/>
      <c r="D80" s="60"/>
      <c r="E80" s="3"/>
      <c r="F80" s="3"/>
      <c r="G80" s="3"/>
      <c r="H80" s="3"/>
    </row>
    <row r="81" spans="2:8" ht="12.75">
      <c r="B81" s="28"/>
      <c r="C81" s="13" t="s">
        <v>22</v>
      </c>
      <c r="D81" s="63" t="s">
        <v>23</v>
      </c>
      <c r="E81" s="7"/>
      <c r="F81" s="7"/>
      <c r="G81" s="7"/>
      <c r="H81" s="12">
        <f>SUM(H53:H79)</f>
        <v>0</v>
      </c>
    </row>
    <row r="82" spans="2:8" ht="13.5" thickBot="1">
      <c r="B82" s="16"/>
      <c r="C82" s="45"/>
      <c r="D82" s="64"/>
      <c r="E82" s="24"/>
      <c r="F82" s="24"/>
      <c r="G82" s="24"/>
      <c r="H82" s="22"/>
    </row>
    <row r="83" spans="2:8" s="55" customFormat="1" ht="16.5" thickBot="1">
      <c r="B83" s="77"/>
      <c r="C83" s="51" t="s">
        <v>72</v>
      </c>
      <c r="D83" s="52" t="s">
        <v>83</v>
      </c>
      <c r="E83" s="53"/>
      <c r="F83" s="53"/>
      <c r="G83" s="53"/>
      <c r="H83" s="54"/>
    </row>
    <row r="84" spans="2:8" ht="12.75">
      <c r="B84" s="4"/>
      <c r="C84" s="4"/>
      <c r="D84" s="5"/>
      <c r="E84" s="3"/>
      <c r="F84" s="3"/>
      <c r="G84" s="3"/>
      <c r="H84" s="3"/>
    </row>
    <row r="85" spans="2:8" ht="28.5" customHeight="1">
      <c r="B85" s="61" t="s">
        <v>46</v>
      </c>
      <c r="C85" s="4"/>
      <c r="D85" s="88" t="s">
        <v>85</v>
      </c>
      <c r="E85" t="s">
        <v>15</v>
      </c>
      <c r="F85" s="3">
        <v>450</v>
      </c>
      <c r="G85" s="3"/>
      <c r="H85" s="3">
        <f>G85*F85</f>
        <v>0</v>
      </c>
    </row>
    <row r="86" spans="2:8" ht="12.75">
      <c r="B86" s="4"/>
      <c r="C86" s="4"/>
      <c r="D86" s="60"/>
      <c r="E86" s="3"/>
      <c r="F86" s="3"/>
      <c r="G86" s="3"/>
      <c r="H86" s="3"/>
    </row>
    <row r="87" spans="2:8" ht="12.75">
      <c r="B87" s="28"/>
      <c r="C87" s="10" t="s">
        <v>72</v>
      </c>
      <c r="D87" s="63" t="s">
        <v>86</v>
      </c>
      <c r="E87" s="7"/>
      <c r="F87" s="7"/>
      <c r="G87" s="7"/>
      <c r="H87" s="12">
        <f>SUM(H85)</f>
        <v>0</v>
      </c>
    </row>
    <row r="88" spans="2:8" ht="13.5" thickBot="1">
      <c r="B88" s="16"/>
      <c r="C88" s="45"/>
      <c r="D88" s="64"/>
      <c r="E88" s="24"/>
      <c r="F88" s="24"/>
      <c r="G88" s="24"/>
      <c r="H88" s="22"/>
    </row>
    <row r="89" spans="2:8" s="55" customFormat="1" ht="16.5" thickBot="1">
      <c r="B89" s="77"/>
      <c r="C89" s="51" t="s">
        <v>84</v>
      </c>
      <c r="D89" s="82" t="s">
        <v>26</v>
      </c>
      <c r="E89" s="53"/>
      <c r="F89" s="53"/>
      <c r="G89" s="53"/>
      <c r="H89" s="54"/>
    </row>
    <row r="90" spans="2:8" ht="12.75">
      <c r="B90" s="4"/>
      <c r="C90" s="4"/>
      <c r="D90" s="60"/>
      <c r="E90" s="3"/>
      <c r="F90" s="3"/>
      <c r="G90" s="38"/>
      <c r="H90" s="3"/>
    </row>
    <row r="91" spans="2:8" ht="12.75">
      <c r="B91" s="4" t="s">
        <v>46</v>
      </c>
      <c r="C91" s="4" t="s">
        <v>27</v>
      </c>
      <c r="D91" s="60" t="s">
        <v>28</v>
      </c>
      <c r="E91" s="3" t="s">
        <v>29</v>
      </c>
      <c r="F91" s="3">
        <v>40</v>
      </c>
      <c r="G91" s="3"/>
      <c r="H91" s="3">
        <f>F91*G91</f>
        <v>0</v>
      </c>
    </row>
    <row r="92" spans="2:8" ht="12.75">
      <c r="B92" s="4"/>
      <c r="C92" s="4"/>
      <c r="D92" s="60"/>
      <c r="E92" s="3"/>
      <c r="F92" s="3"/>
      <c r="G92" s="3"/>
      <c r="H92" s="3"/>
    </row>
    <row r="93" spans="2:8" ht="12.75">
      <c r="B93" s="4" t="s">
        <v>40</v>
      </c>
      <c r="C93" s="4" t="s">
        <v>27</v>
      </c>
      <c r="D93" s="60" t="s">
        <v>32</v>
      </c>
      <c r="E93" s="3" t="s">
        <v>29</v>
      </c>
      <c r="F93" s="3">
        <v>8</v>
      </c>
      <c r="G93" s="3"/>
      <c r="H93" s="3">
        <f>F93*G93</f>
        <v>0</v>
      </c>
    </row>
    <row r="94" spans="2:8" ht="12.75">
      <c r="B94" s="4"/>
      <c r="C94" s="4"/>
      <c r="D94" s="60"/>
      <c r="E94" s="3"/>
      <c r="F94" s="3"/>
      <c r="G94" s="3"/>
      <c r="H94" s="3"/>
    </row>
    <row r="95" spans="2:8" ht="12.75">
      <c r="B95" s="4" t="s">
        <v>41</v>
      </c>
      <c r="C95" s="65" t="s">
        <v>59</v>
      </c>
      <c r="D95" s="5" t="s">
        <v>62</v>
      </c>
      <c r="E95" s="3" t="s">
        <v>61</v>
      </c>
      <c r="F95" s="66">
        <v>2</v>
      </c>
      <c r="G95" s="66"/>
      <c r="H95" s="3">
        <f>F95*G95</f>
        <v>0</v>
      </c>
    </row>
    <row r="96" spans="2:8" s="68" customFormat="1" ht="12.75">
      <c r="B96" s="65"/>
      <c r="C96" s="65"/>
      <c r="D96" s="60"/>
      <c r="E96" s="66"/>
      <c r="F96" s="66"/>
      <c r="G96" s="66"/>
      <c r="H96" s="66"/>
    </row>
    <row r="97" spans="2:8" ht="12.75">
      <c r="B97" s="4" t="s">
        <v>44</v>
      </c>
      <c r="C97" s="65" t="s">
        <v>60</v>
      </c>
      <c r="D97" s="57" t="s">
        <v>71</v>
      </c>
      <c r="E97" s="3" t="s">
        <v>61</v>
      </c>
      <c r="F97" s="66">
        <v>3</v>
      </c>
      <c r="G97" s="66"/>
      <c r="H97" s="3">
        <f>F97*G97</f>
        <v>0</v>
      </c>
    </row>
    <row r="98" spans="2:8" ht="12.75">
      <c r="B98" s="4"/>
      <c r="C98" s="65"/>
      <c r="D98" s="57"/>
      <c r="E98" s="3"/>
      <c r="F98" s="66"/>
      <c r="G98" s="66"/>
      <c r="H98" s="3"/>
    </row>
    <row r="99" spans="2:8" ht="12.75">
      <c r="B99" s="4" t="s">
        <v>43</v>
      </c>
      <c r="C99" s="65" t="s">
        <v>60</v>
      </c>
      <c r="D99" s="57" t="s">
        <v>63</v>
      </c>
      <c r="E99" s="3" t="s">
        <v>61</v>
      </c>
      <c r="F99" s="66">
        <v>2</v>
      </c>
      <c r="G99" s="66"/>
      <c r="H99" s="3">
        <f>F99*G99</f>
        <v>0</v>
      </c>
    </row>
    <row r="100" spans="2:8" ht="12.75">
      <c r="B100" s="4"/>
      <c r="C100" s="65"/>
      <c r="D100" s="5"/>
      <c r="E100" s="3"/>
      <c r="F100" s="66"/>
      <c r="G100" s="66"/>
      <c r="H100" s="3"/>
    </row>
    <row r="101" spans="2:8" ht="12.75">
      <c r="B101" s="4" t="s">
        <v>45</v>
      </c>
      <c r="C101" s="65" t="s">
        <v>60</v>
      </c>
      <c r="D101" s="5" t="s">
        <v>95</v>
      </c>
      <c r="E101" s="3" t="s">
        <v>61</v>
      </c>
      <c r="F101" s="66">
        <v>10</v>
      </c>
      <c r="G101" s="66"/>
      <c r="H101" s="3">
        <f>F101*G101</f>
        <v>0</v>
      </c>
    </row>
    <row r="102" spans="2:8" ht="12.75">
      <c r="B102" s="4"/>
      <c r="C102" s="65"/>
      <c r="D102" s="5"/>
      <c r="E102" s="3"/>
      <c r="F102" s="66"/>
      <c r="G102" s="66"/>
      <c r="H102" s="3"/>
    </row>
    <row r="103" spans="2:8" ht="12.75">
      <c r="B103" s="4" t="s">
        <v>39</v>
      </c>
      <c r="C103" s="65" t="s">
        <v>60</v>
      </c>
      <c r="D103" s="5" t="s">
        <v>96</v>
      </c>
      <c r="E103" s="3" t="s">
        <v>61</v>
      </c>
      <c r="F103" s="66">
        <v>3</v>
      </c>
      <c r="G103" s="66"/>
      <c r="H103" s="3">
        <f>F103*G103</f>
        <v>0</v>
      </c>
    </row>
    <row r="104" spans="2:8" ht="12.75">
      <c r="B104" s="4"/>
      <c r="C104" s="65"/>
      <c r="D104" s="5"/>
      <c r="E104" s="3"/>
      <c r="F104" s="66"/>
      <c r="G104" s="66"/>
      <c r="H104" s="3"/>
    </row>
    <row r="105" spans="2:8" ht="12.75">
      <c r="B105" s="4" t="s">
        <v>92</v>
      </c>
      <c r="C105" s="4"/>
      <c r="D105" s="5" t="s">
        <v>68</v>
      </c>
      <c r="E105" s="3" t="s">
        <v>61</v>
      </c>
      <c r="F105" s="66">
        <v>1</v>
      </c>
      <c r="G105" s="66"/>
      <c r="H105" s="3">
        <f>F105*G105</f>
        <v>0</v>
      </c>
    </row>
    <row r="106" spans="2:8" ht="12.75">
      <c r="B106" s="4"/>
      <c r="C106" s="4"/>
      <c r="D106" s="5"/>
      <c r="E106" s="3"/>
      <c r="F106" s="3"/>
      <c r="G106" s="3"/>
      <c r="H106" s="3"/>
    </row>
    <row r="107" spans="2:8" ht="12.75">
      <c r="B107" s="13"/>
      <c r="C107" s="10" t="s">
        <v>84</v>
      </c>
      <c r="D107" s="13" t="s">
        <v>30</v>
      </c>
      <c r="E107" s="13"/>
      <c r="F107" s="13"/>
      <c r="G107" s="13"/>
      <c r="H107" s="12">
        <f>SUM(H91:H106)</f>
        <v>0</v>
      </c>
    </row>
    <row r="108" spans="2:8" ht="13.5" thickBot="1">
      <c r="B108" s="16"/>
      <c r="C108" s="31"/>
      <c r="D108" s="27"/>
      <c r="E108" s="24"/>
      <c r="F108" s="22"/>
      <c r="G108" s="22"/>
      <c r="H108" s="16"/>
    </row>
    <row r="109" spans="2:8" s="55" customFormat="1" ht="16.5" thickBot="1">
      <c r="B109" s="77"/>
      <c r="C109" s="51" t="s">
        <v>104</v>
      </c>
      <c r="D109" s="52" t="s">
        <v>105</v>
      </c>
      <c r="E109" s="53"/>
      <c r="F109" s="53"/>
      <c r="G109" s="53"/>
      <c r="H109" s="54"/>
    </row>
    <row r="110" spans="2:9" ht="12.75">
      <c r="B110" s="4"/>
      <c r="C110" s="4"/>
      <c r="D110" s="5"/>
      <c r="E110" s="3"/>
      <c r="F110" s="3"/>
      <c r="G110" s="3"/>
      <c r="H110" s="3"/>
      <c r="I110" s="139"/>
    </row>
    <row r="111" spans="2:9" ht="63.75">
      <c r="B111" s="61" t="s">
        <v>46</v>
      </c>
      <c r="C111" s="4"/>
      <c r="D111" s="90" t="s">
        <v>117</v>
      </c>
      <c r="E111" t="s">
        <v>111</v>
      </c>
      <c r="F111" s="3">
        <v>2</v>
      </c>
      <c r="G111" s="3"/>
      <c r="H111" s="3">
        <f>G111*F111</f>
        <v>0</v>
      </c>
      <c r="I111" s="139"/>
    </row>
    <row r="112" spans="2:9" ht="12.75">
      <c r="B112" s="4"/>
      <c r="C112" s="4"/>
      <c r="D112" s="60" t="s">
        <v>56</v>
      </c>
      <c r="E112" s="3"/>
      <c r="F112" s="3"/>
      <c r="G112" s="3"/>
      <c r="H112" s="3"/>
      <c r="I112" s="139"/>
    </row>
    <row r="113" spans="2:9" ht="25.5">
      <c r="B113" s="61" t="s">
        <v>40</v>
      </c>
      <c r="C113" s="4"/>
      <c r="D113" s="90" t="s">
        <v>118</v>
      </c>
      <c r="E113" t="s">
        <v>127</v>
      </c>
      <c r="F113" s="3">
        <v>1</v>
      </c>
      <c r="G113" s="3"/>
      <c r="H113" s="3">
        <f>G113*F113</f>
        <v>0</v>
      </c>
      <c r="I113" s="139"/>
    </row>
    <row r="114" spans="2:9" ht="12.75">
      <c r="B114" s="61"/>
      <c r="C114" s="4"/>
      <c r="D114" s="89" t="s">
        <v>119</v>
      </c>
      <c r="E114" s="3"/>
      <c r="F114" s="3"/>
      <c r="G114" s="3"/>
      <c r="H114" s="3"/>
      <c r="I114" s="139"/>
    </row>
    <row r="115" spans="2:9" ht="12.75">
      <c r="B115" s="61"/>
      <c r="C115" s="4"/>
      <c r="D115" s="89" t="s">
        <v>120</v>
      </c>
      <c r="E115" s="3"/>
      <c r="F115" s="3"/>
      <c r="G115" s="3"/>
      <c r="H115" s="3"/>
      <c r="I115" s="139"/>
    </row>
    <row r="116" spans="2:9" ht="12.75">
      <c r="B116" s="61"/>
      <c r="C116" s="4"/>
      <c r="D116" s="89" t="s">
        <v>121</v>
      </c>
      <c r="E116" s="3"/>
      <c r="F116" s="3"/>
      <c r="G116" s="3"/>
      <c r="H116" s="3"/>
      <c r="I116" s="139"/>
    </row>
    <row r="117" spans="2:9" ht="24.75" customHeight="1">
      <c r="B117" s="61"/>
      <c r="C117" s="4"/>
      <c r="D117" s="91" t="s">
        <v>122</v>
      </c>
      <c r="E117" s="3"/>
      <c r="F117" s="3"/>
      <c r="G117" s="3"/>
      <c r="H117" s="3"/>
      <c r="I117" s="139"/>
    </row>
    <row r="118" spans="2:9" ht="12.75">
      <c r="B118" s="4"/>
      <c r="C118" s="4"/>
      <c r="D118" s="89" t="s">
        <v>123</v>
      </c>
      <c r="E118" s="3"/>
      <c r="F118" s="3"/>
      <c r="G118" s="3"/>
      <c r="H118" s="3"/>
      <c r="I118" s="139"/>
    </row>
    <row r="119" spans="2:9" ht="25.5">
      <c r="B119" s="61"/>
      <c r="C119" s="4"/>
      <c r="D119" s="91" t="s">
        <v>124</v>
      </c>
      <c r="E119" s="3"/>
      <c r="F119" s="3"/>
      <c r="G119" s="3"/>
      <c r="H119" s="3"/>
      <c r="I119" s="139"/>
    </row>
    <row r="120" spans="2:9" ht="12.75">
      <c r="B120" s="61"/>
      <c r="C120" s="4"/>
      <c r="D120" s="89" t="s">
        <v>125</v>
      </c>
      <c r="E120" s="3"/>
      <c r="F120" s="3"/>
      <c r="G120" s="3"/>
      <c r="H120" s="3"/>
      <c r="I120" s="139"/>
    </row>
    <row r="121" spans="2:9" ht="12.75">
      <c r="B121" s="61"/>
      <c r="C121" s="4"/>
      <c r="D121" s="89" t="s">
        <v>126</v>
      </c>
      <c r="E121" s="3"/>
      <c r="F121" s="3"/>
      <c r="G121" s="3"/>
      <c r="H121" s="3"/>
      <c r="I121" s="139"/>
    </row>
    <row r="122" spans="2:9" ht="12.75">
      <c r="B122" s="4"/>
      <c r="C122" s="4"/>
      <c r="D122" s="92" t="s">
        <v>56</v>
      </c>
      <c r="E122" s="3"/>
      <c r="F122" s="3"/>
      <c r="G122" s="3"/>
      <c r="H122" s="3"/>
      <c r="I122" s="139"/>
    </row>
    <row r="123" spans="2:9" ht="12.75">
      <c r="B123" s="28"/>
      <c r="C123" s="10" t="s">
        <v>104</v>
      </c>
      <c r="D123" s="63" t="s">
        <v>128</v>
      </c>
      <c r="E123" s="7"/>
      <c r="F123" s="7"/>
      <c r="G123" s="7"/>
      <c r="H123" s="12">
        <f>SUM(H111:H113)</f>
        <v>0</v>
      </c>
      <c r="I123" s="139"/>
    </row>
    <row r="124" spans="2:8" ht="13.5" thickBot="1">
      <c r="B124" s="16"/>
      <c r="C124" s="31"/>
      <c r="D124" s="27"/>
      <c r="E124" s="24"/>
      <c r="F124" s="22"/>
      <c r="G124" s="22"/>
      <c r="H124" s="16"/>
    </row>
    <row r="125" spans="2:8" s="55" customFormat="1" ht="16.5" thickBot="1">
      <c r="B125" s="77"/>
      <c r="C125" s="51" t="s">
        <v>132</v>
      </c>
      <c r="D125" s="52" t="s">
        <v>133</v>
      </c>
      <c r="E125" s="53"/>
      <c r="F125" s="53"/>
      <c r="G125" s="53"/>
      <c r="H125" s="54"/>
    </row>
    <row r="126" spans="2:9" ht="12.75">
      <c r="B126" s="61"/>
      <c r="C126" s="4"/>
      <c r="D126" s="25"/>
      <c r="E126" s="160"/>
      <c r="F126" s="160"/>
      <c r="G126" s="160"/>
      <c r="H126" s="3"/>
      <c r="I126" s="139"/>
    </row>
    <row r="127" spans="2:15" ht="12.75">
      <c r="B127" s="114"/>
      <c r="C127" s="121"/>
      <c r="D127" s="101" t="s">
        <v>134</v>
      </c>
      <c r="E127" s="126"/>
      <c r="F127" s="126"/>
      <c r="G127" s="130"/>
      <c r="H127" s="134"/>
      <c r="I127" s="158"/>
      <c r="J127" s="103"/>
      <c r="K127" s="104"/>
      <c r="L127" s="104"/>
      <c r="M127" s="104"/>
      <c r="N127" s="104"/>
      <c r="O127" s="104"/>
    </row>
    <row r="128" spans="2:15" ht="24" customHeight="1">
      <c r="B128" s="115"/>
      <c r="C128" s="122"/>
      <c r="D128" s="105" t="s">
        <v>135</v>
      </c>
      <c r="E128" s="126"/>
      <c r="F128" s="126"/>
      <c r="G128" s="130"/>
      <c r="H128" s="134"/>
      <c r="I128" s="158"/>
      <c r="J128" s="103"/>
      <c r="K128" s="104"/>
      <c r="L128" s="104"/>
      <c r="M128" s="104"/>
      <c r="N128" s="104"/>
      <c r="O128" s="104"/>
    </row>
    <row r="129" spans="2:15" ht="9.75" customHeight="1">
      <c r="B129" s="115"/>
      <c r="C129" s="122"/>
      <c r="D129" s="105"/>
      <c r="E129" s="126"/>
      <c r="F129" s="126"/>
      <c r="G129" s="130"/>
      <c r="H129" s="134"/>
      <c r="I129" s="158"/>
      <c r="J129" s="103"/>
      <c r="K129" s="104"/>
      <c r="L129" s="104"/>
      <c r="M129" s="104"/>
      <c r="N129" s="104"/>
      <c r="O129" s="104"/>
    </row>
    <row r="130" spans="2:15" ht="12.75">
      <c r="B130" s="161">
        <v>1</v>
      </c>
      <c r="C130" s="162"/>
      <c r="D130" s="163" t="s">
        <v>136</v>
      </c>
      <c r="E130" s="164"/>
      <c r="F130" s="164"/>
      <c r="G130" s="165" t="s">
        <v>137</v>
      </c>
      <c r="H130" s="166"/>
      <c r="I130" s="158"/>
      <c r="J130" s="103"/>
      <c r="K130" s="104"/>
      <c r="L130" s="104"/>
      <c r="M130" s="104"/>
      <c r="N130" s="104"/>
      <c r="O130" s="104"/>
    </row>
    <row r="131" spans="2:15" ht="12.75">
      <c r="B131" s="116"/>
      <c r="C131" s="123"/>
      <c r="D131" s="106"/>
      <c r="E131" s="127"/>
      <c r="F131" s="127"/>
      <c r="G131" s="130"/>
      <c r="H131" s="134"/>
      <c r="I131" s="158"/>
      <c r="J131" s="103"/>
      <c r="K131" s="104"/>
      <c r="L131" s="104"/>
      <c r="M131" s="104"/>
      <c r="N131" s="104"/>
      <c r="O131" s="104"/>
    </row>
    <row r="132" spans="2:15" ht="102">
      <c r="B132" s="117" t="s">
        <v>137</v>
      </c>
      <c r="C132" s="124"/>
      <c r="D132" s="108" t="s">
        <v>138</v>
      </c>
      <c r="E132" s="126" t="s">
        <v>139</v>
      </c>
      <c r="F132" s="126">
        <v>1</v>
      </c>
      <c r="G132" s="131"/>
      <c r="H132" s="136">
        <f>(F132*G132)</f>
        <v>0</v>
      </c>
      <c r="I132" s="158"/>
      <c r="J132" s="103"/>
      <c r="K132" s="104"/>
      <c r="L132" s="104"/>
      <c r="M132" s="104"/>
      <c r="N132" s="104"/>
      <c r="O132" s="104"/>
    </row>
    <row r="133" spans="2:15" ht="12.75">
      <c r="B133" s="117"/>
      <c r="C133" s="124"/>
      <c r="D133" s="118" t="s">
        <v>140</v>
      </c>
      <c r="E133" s="128" t="s">
        <v>13</v>
      </c>
      <c r="F133" s="128">
        <v>1</v>
      </c>
      <c r="G133" s="130"/>
      <c r="H133" s="134"/>
      <c r="I133" s="158"/>
      <c r="J133" s="103"/>
      <c r="K133" s="104"/>
      <c r="L133" s="104"/>
      <c r="M133" s="104"/>
      <c r="N133" s="104"/>
      <c r="O133" s="104"/>
    </row>
    <row r="134" spans="2:15" ht="12.75">
      <c r="B134" s="117"/>
      <c r="C134" s="124"/>
      <c r="D134" s="118" t="s">
        <v>141</v>
      </c>
      <c r="E134" s="128" t="s">
        <v>13</v>
      </c>
      <c r="F134" s="128">
        <v>1</v>
      </c>
      <c r="G134" s="132" t="s">
        <v>137</v>
      </c>
      <c r="H134" s="137" t="s">
        <v>137</v>
      </c>
      <c r="I134" s="158"/>
      <c r="J134" s="103"/>
      <c r="K134" s="104"/>
      <c r="L134" s="104"/>
      <c r="M134" s="104"/>
      <c r="N134" s="104"/>
      <c r="O134" s="104"/>
    </row>
    <row r="135" spans="2:15" ht="25.5">
      <c r="B135" s="117"/>
      <c r="C135" s="124"/>
      <c r="D135" s="118" t="s">
        <v>142</v>
      </c>
      <c r="E135" s="128" t="s">
        <v>139</v>
      </c>
      <c r="F135" s="128">
        <v>1</v>
      </c>
      <c r="G135" s="130"/>
      <c r="H135" s="134"/>
      <c r="I135" s="158"/>
      <c r="J135" s="103"/>
      <c r="K135" s="104"/>
      <c r="L135" s="104"/>
      <c r="M135" s="104"/>
      <c r="N135" s="104"/>
      <c r="O135" s="104"/>
    </row>
    <row r="136" spans="2:15" ht="12.75">
      <c r="B136" s="117"/>
      <c r="C136" s="124"/>
      <c r="D136" s="118" t="s">
        <v>143</v>
      </c>
      <c r="E136" s="128" t="s">
        <v>13</v>
      </c>
      <c r="F136" s="128">
        <v>1</v>
      </c>
      <c r="G136" s="130"/>
      <c r="H136" s="134"/>
      <c r="I136" s="158"/>
      <c r="J136" s="103"/>
      <c r="K136" s="104"/>
      <c r="L136" s="104"/>
      <c r="M136" s="104"/>
      <c r="N136" s="104"/>
      <c r="O136" s="104"/>
    </row>
    <row r="137" spans="1:15" ht="12.75">
      <c r="A137" s="29"/>
      <c r="B137" s="119"/>
      <c r="C137" s="125"/>
      <c r="D137" s="120" t="s">
        <v>144</v>
      </c>
      <c r="E137" s="129" t="s">
        <v>139</v>
      </c>
      <c r="F137" s="129">
        <v>1</v>
      </c>
      <c r="G137" s="133"/>
      <c r="H137" s="138"/>
      <c r="I137" s="158"/>
      <c r="J137" s="103"/>
      <c r="K137" s="104"/>
      <c r="L137" s="104"/>
      <c r="M137" s="104"/>
      <c r="N137" s="104"/>
      <c r="O137" s="104"/>
    </row>
    <row r="138" spans="1:15" ht="12.75">
      <c r="A138" s="29"/>
      <c r="B138" s="142"/>
      <c r="C138" s="142"/>
      <c r="D138" s="143" t="s">
        <v>145</v>
      </c>
      <c r="E138" s="149" t="s">
        <v>139</v>
      </c>
      <c r="F138" s="149">
        <v>1</v>
      </c>
      <c r="G138" s="151"/>
      <c r="H138" s="159"/>
      <c r="I138" s="158"/>
      <c r="J138" s="103"/>
      <c r="K138" s="104"/>
      <c r="L138" s="104"/>
      <c r="M138" s="104"/>
      <c r="N138" s="104"/>
      <c r="O138" s="104"/>
    </row>
    <row r="139" spans="1:15" ht="12.75">
      <c r="A139" s="29"/>
      <c r="B139" s="117"/>
      <c r="C139" s="117"/>
      <c r="D139" s="144" t="s">
        <v>146</v>
      </c>
      <c r="E139" s="128" t="s">
        <v>13</v>
      </c>
      <c r="F139" s="128">
        <v>1</v>
      </c>
      <c r="G139" s="130"/>
      <c r="H139" s="134"/>
      <c r="I139" s="158"/>
      <c r="J139" s="103"/>
      <c r="K139" s="104"/>
      <c r="L139" s="104"/>
      <c r="M139" s="104"/>
      <c r="N139" s="104"/>
      <c r="O139" s="104"/>
    </row>
    <row r="140" spans="1:15" ht="12.75">
      <c r="A140" s="29"/>
      <c r="B140" s="117"/>
      <c r="C140" s="117"/>
      <c r="D140" s="144" t="s">
        <v>147</v>
      </c>
      <c r="E140" s="128" t="s">
        <v>139</v>
      </c>
      <c r="F140" s="128">
        <v>1</v>
      </c>
      <c r="G140" s="130"/>
      <c r="H140" s="134"/>
      <c r="I140" s="158"/>
      <c r="J140" s="103"/>
      <c r="K140" s="104"/>
      <c r="L140" s="104"/>
      <c r="M140" s="104"/>
      <c r="N140" s="104"/>
      <c r="O140" s="104"/>
    </row>
    <row r="141" spans="1:15" ht="12.75">
      <c r="A141" s="29"/>
      <c r="B141" s="117"/>
      <c r="C141" s="117"/>
      <c r="D141" s="145" t="s">
        <v>148</v>
      </c>
      <c r="E141" s="128" t="s">
        <v>139</v>
      </c>
      <c r="F141" s="128">
        <v>1</v>
      </c>
      <c r="G141" s="130"/>
      <c r="H141" s="134"/>
      <c r="I141" s="158"/>
      <c r="J141" s="103"/>
      <c r="K141" s="104"/>
      <c r="L141" s="104"/>
      <c r="M141" s="104"/>
      <c r="N141" s="104"/>
      <c r="O141" s="104"/>
    </row>
    <row r="142" spans="1:15" ht="12.75">
      <c r="A142" s="29"/>
      <c r="B142" s="117"/>
      <c r="C142" s="117"/>
      <c r="D142" s="144" t="s">
        <v>149</v>
      </c>
      <c r="E142" s="128" t="s">
        <v>13</v>
      </c>
      <c r="F142" s="128">
        <v>1</v>
      </c>
      <c r="G142" s="130"/>
      <c r="H142" s="134"/>
      <c r="I142" s="158"/>
      <c r="J142" s="103"/>
      <c r="K142" s="104"/>
      <c r="L142" s="104"/>
      <c r="M142" s="104"/>
      <c r="N142" s="104"/>
      <c r="O142" s="104"/>
    </row>
    <row r="143" spans="1:15" ht="12.75">
      <c r="A143" s="29"/>
      <c r="B143" s="117"/>
      <c r="C143" s="117"/>
      <c r="D143" s="144" t="s">
        <v>150</v>
      </c>
      <c r="E143" s="128" t="s">
        <v>13</v>
      </c>
      <c r="F143" s="128">
        <v>1</v>
      </c>
      <c r="G143" s="130"/>
      <c r="H143" s="134"/>
      <c r="I143" s="158"/>
      <c r="J143" s="103"/>
      <c r="K143" s="104"/>
      <c r="L143" s="104"/>
      <c r="M143" s="104"/>
      <c r="N143" s="104"/>
      <c r="O143" s="104"/>
    </row>
    <row r="144" spans="1:15" ht="27" customHeight="1">
      <c r="A144" s="29"/>
      <c r="B144" s="117"/>
      <c r="C144" s="117"/>
      <c r="D144" s="144" t="s">
        <v>151</v>
      </c>
      <c r="E144" s="128" t="s">
        <v>139</v>
      </c>
      <c r="F144" s="128">
        <v>1</v>
      </c>
      <c r="G144" s="130"/>
      <c r="H144" s="134"/>
      <c r="I144" s="158"/>
      <c r="J144" s="103"/>
      <c r="K144" s="104"/>
      <c r="L144" s="104"/>
      <c r="M144" s="104"/>
      <c r="N144" s="104"/>
      <c r="O144" s="104"/>
    </row>
    <row r="145" spans="2:9" ht="12.75">
      <c r="B145" s="116"/>
      <c r="C145" s="123"/>
      <c r="D145" s="106"/>
      <c r="E145" s="127"/>
      <c r="F145" s="127"/>
      <c r="G145" s="130"/>
      <c r="H145" s="134"/>
      <c r="I145" s="16"/>
    </row>
    <row r="146" spans="1:15" s="193" customFormat="1" ht="12.75">
      <c r="A146" s="186"/>
      <c r="B146" s="187"/>
      <c r="C146" s="187"/>
      <c r="D146" s="183" t="s">
        <v>186</v>
      </c>
      <c r="E146" s="187" t="s">
        <v>137</v>
      </c>
      <c r="F146" s="187" t="s">
        <v>153</v>
      </c>
      <c r="G146" s="188"/>
      <c r="H146" s="189">
        <f>SUM(H132)</f>
        <v>0</v>
      </c>
      <c r="I146" s="190"/>
      <c r="J146" s="191"/>
      <c r="K146" s="192"/>
      <c r="L146" s="192"/>
      <c r="M146" s="192"/>
      <c r="N146" s="192"/>
      <c r="O146" s="192"/>
    </row>
    <row r="147" spans="1:15" ht="12.75">
      <c r="A147" s="29"/>
      <c r="B147" s="116"/>
      <c r="C147" s="116"/>
      <c r="D147" s="146"/>
      <c r="E147" s="127"/>
      <c r="F147" s="127"/>
      <c r="G147" s="130"/>
      <c r="H147" s="135"/>
      <c r="I147" s="158"/>
      <c r="J147" s="103"/>
      <c r="K147" s="104"/>
      <c r="L147" s="104"/>
      <c r="M147" s="104"/>
      <c r="N147" s="104"/>
      <c r="O147" s="104"/>
    </row>
    <row r="148" spans="1:15" ht="12.75">
      <c r="A148" s="29"/>
      <c r="B148" s="161">
        <v>2</v>
      </c>
      <c r="C148" s="161"/>
      <c r="D148" s="167" t="s">
        <v>152</v>
      </c>
      <c r="E148" s="164" t="s">
        <v>137</v>
      </c>
      <c r="F148" s="164" t="s">
        <v>153</v>
      </c>
      <c r="G148" s="151"/>
      <c r="H148" s="166"/>
      <c r="I148" s="158"/>
      <c r="J148" s="103"/>
      <c r="K148" s="104"/>
      <c r="L148" s="104"/>
      <c r="M148" s="104"/>
      <c r="N148" s="104"/>
      <c r="O148" s="104"/>
    </row>
    <row r="149" spans="1:15" ht="12.75">
      <c r="A149" s="29"/>
      <c r="B149" s="116"/>
      <c r="C149" s="116"/>
      <c r="D149" s="146"/>
      <c r="E149" s="127"/>
      <c r="F149" s="127"/>
      <c r="G149" s="130"/>
      <c r="H149" s="135"/>
      <c r="I149" s="158"/>
      <c r="J149" s="103"/>
      <c r="K149" s="104"/>
      <c r="L149" s="104"/>
      <c r="M149" s="104"/>
      <c r="N149" s="104"/>
      <c r="O149" s="104"/>
    </row>
    <row r="150" spans="1:15" ht="38.25">
      <c r="A150" s="29"/>
      <c r="B150" s="140">
        <v>2.1</v>
      </c>
      <c r="C150" s="140"/>
      <c r="D150" s="147" t="s">
        <v>154</v>
      </c>
      <c r="E150" s="150" t="s">
        <v>13</v>
      </c>
      <c r="F150" s="150">
        <v>2</v>
      </c>
      <c r="G150" s="131"/>
      <c r="H150" s="136">
        <f>(F150*G150)</f>
        <v>0</v>
      </c>
      <c r="I150" s="158"/>
      <c r="J150" s="103"/>
      <c r="K150" s="104"/>
      <c r="L150" s="104"/>
      <c r="M150" s="104"/>
      <c r="N150" s="104"/>
      <c r="O150" s="104"/>
    </row>
    <row r="151" spans="1:15" ht="12.75">
      <c r="A151" s="29"/>
      <c r="B151" s="140"/>
      <c r="C151" s="140"/>
      <c r="D151" s="147"/>
      <c r="E151" s="150"/>
      <c r="F151" s="150"/>
      <c r="G151" s="130"/>
      <c r="H151" s="135"/>
      <c r="I151" s="158"/>
      <c r="J151" s="103"/>
      <c r="K151" s="104"/>
      <c r="L151" s="104"/>
      <c r="M151" s="104"/>
      <c r="N151" s="104"/>
      <c r="O151" s="104"/>
    </row>
    <row r="152" spans="1:15" ht="51">
      <c r="A152" s="29"/>
      <c r="B152" s="140">
        <v>2.2</v>
      </c>
      <c r="C152" s="140"/>
      <c r="D152" s="147" t="s">
        <v>155</v>
      </c>
      <c r="E152" s="150" t="s">
        <v>13</v>
      </c>
      <c r="F152" s="150">
        <v>3</v>
      </c>
      <c r="G152" s="131"/>
      <c r="H152" s="136">
        <f>(F152*G152)</f>
        <v>0</v>
      </c>
      <c r="I152" s="158"/>
      <c r="J152" s="103"/>
      <c r="K152" s="104"/>
      <c r="L152" s="104"/>
      <c r="M152" s="104"/>
      <c r="N152" s="104"/>
      <c r="O152" s="104"/>
    </row>
    <row r="153" spans="1:15" ht="12.75">
      <c r="A153" s="29"/>
      <c r="B153" s="140"/>
      <c r="C153" s="140"/>
      <c r="D153" s="147"/>
      <c r="E153" s="150"/>
      <c r="F153" s="150"/>
      <c r="G153" s="130"/>
      <c r="H153" s="135"/>
      <c r="I153" s="158"/>
      <c r="J153" s="103"/>
      <c r="K153" s="104"/>
      <c r="L153" s="104"/>
      <c r="M153" s="104"/>
      <c r="N153" s="104"/>
      <c r="O153" s="104"/>
    </row>
    <row r="154" spans="1:15" ht="12.75">
      <c r="A154" s="29"/>
      <c r="B154" s="140">
        <v>2.3</v>
      </c>
      <c r="C154" s="140"/>
      <c r="D154" s="145" t="s">
        <v>156</v>
      </c>
      <c r="E154" s="150" t="s">
        <v>82</v>
      </c>
      <c r="F154" s="150">
        <v>40</v>
      </c>
      <c r="G154" s="131"/>
      <c r="H154" s="136">
        <f>(F154*G154)</f>
        <v>0</v>
      </c>
      <c r="I154" s="158"/>
      <c r="J154" s="103"/>
      <c r="K154" s="104"/>
      <c r="L154" s="104"/>
      <c r="M154" s="104"/>
      <c r="N154" s="104"/>
      <c r="O154" s="104"/>
    </row>
    <row r="155" spans="1:15" ht="12.75">
      <c r="A155" s="29"/>
      <c r="B155" s="140"/>
      <c r="C155" s="140"/>
      <c r="D155" s="140"/>
      <c r="E155" s="150"/>
      <c r="F155" s="150"/>
      <c r="G155" s="130"/>
      <c r="H155" s="135"/>
      <c r="I155" s="158"/>
      <c r="J155" s="103"/>
      <c r="K155" s="104"/>
      <c r="L155" s="104"/>
      <c r="M155" s="104"/>
      <c r="N155" s="104"/>
      <c r="O155" s="104"/>
    </row>
    <row r="156" spans="1:15" ht="12.75">
      <c r="A156" s="29"/>
      <c r="B156" s="140">
        <v>2.4</v>
      </c>
      <c r="C156" s="140"/>
      <c r="D156" s="145" t="s">
        <v>157</v>
      </c>
      <c r="E156" s="150" t="s">
        <v>13</v>
      </c>
      <c r="F156" s="150">
        <v>10</v>
      </c>
      <c r="G156" s="131"/>
      <c r="H156" s="136">
        <f>(F156*G156)</f>
        <v>0</v>
      </c>
      <c r="I156" s="158"/>
      <c r="J156" s="103"/>
      <c r="K156" s="104"/>
      <c r="L156" s="104"/>
      <c r="M156" s="104"/>
      <c r="N156" s="104"/>
      <c r="O156" s="104"/>
    </row>
    <row r="157" spans="1:15" ht="12.75">
      <c r="A157" s="29"/>
      <c r="B157" s="140"/>
      <c r="C157" s="140"/>
      <c r="D157" s="140"/>
      <c r="E157" s="150"/>
      <c r="F157" s="150"/>
      <c r="G157" s="130"/>
      <c r="H157" s="135"/>
      <c r="I157" s="158"/>
      <c r="J157" s="103"/>
      <c r="K157" s="104"/>
      <c r="L157" s="104"/>
      <c r="M157" s="104"/>
      <c r="N157" s="104"/>
      <c r="O157" s="104"/>
    </row>
    <row r="158" spans="1:15" ht="12.75">
      <c r="A158" s="29"/>
      <c r="B158" s="140">
        <v>2.5</v>
      </c>
      <c r="C158" s="140"/>
      <c r="D158" s="145" t="s">
        <v>158</v>
      </c>
      <c r="E158" s="150" t="s">
        <v>82</v>
      </c>
      <c r="F158" s="150">
        <v>20</v>
      </c>
      <c r="G158" s="131"/>
      <c r="H158" s="136">
        <f>(F158*G158)</f>
        <v>0</v>
      </c>
      <c r="I158" s="158"/>
      <c r="J158" s="103"/>
      <c r="K158" s="104"/>
      <c r="L158" s="104"/>
      <c r="M158" s="104"/>
      <c r="N158" s="104"/>
      <c r="O158" s="104"/>
    </row>
    <row r="159" spans="1:15" ht="12.75">
      <c r="A159" s="29"/>
      <c r="B159" s="140"/>
      <c r="C159" s="140"/>
      <c r="D159" s="140"/>
      <c r="E159" s="150"/>
      <c r="F159" s="150"/>
      <c r="G159" s="130"/>
      <c r="H159" s="135"/>
      <c r="I159" s="158"/>
      <c r="J159" s="103"/>
      <c r="K159" s="104"/>
      <c r="L159" s="104"/>
      <c r="M159" s="104"/>
      <c r="N159" s="104"/>
      <c r="O159" s="104"/>
    </row>
    <row r="160" spans="1:15" ht="12.75">
      <c r="A160" s="29"/>
      <c r="B160" s="140">
        <v>2.6</v>
      </c>
      <c r="C160" s="140"/>
      <c r="D160" s="145" t="s">
        <v>159</v>
      </c>
      <c r="E160" s="150" t="s">
        <v>13</v>
      </c>
      <c r="F160" s="150">
        <v>15</v>
      </c>
      <c r="G160" s="131"/>
      <c r="H160" s="136">
        <f>(F160*G160)</f>
        <v>0</v>
      </c>
      <c r="I160" s="158"/>
      <c r="J160" s="103"/>
      <c r="K160" s="104"/>
      <c r="L160" s="104"/>
      <c r="M160" s="104"/>
      <c r="N160" s="104"/>
      <c r="O160" s="104"/>
    </row>
    <row r="161" spans="1:15" ht="12.75">
      <c r="A161" s="29"/>
      <c r="B161" s="140"/>
      <c r="C161" s="140"/>
      <c r="D161" s="140"/>
      <c r="E161" s="150"/>
      <c r="F161" s="150"/>
      <c r="G161" s="130"/>
      <c r="H161" s="135"/>
      <c r="I161" s="158"/>
      <c r="J161" s="103"/>
      <c r="K161" s="104"/>
      <c r="L161" s="104"/>
      <c r="M161" s="104"/>
      <c r="N161" s="104"/>
      <c r="O161" s="104"/>
    </row>
    <row r="162" spans="1:15" ht="27.75" customHeight="1">
      <c r="A162" s="29"/>
      <c r="B162" s="140">
        <v>2.7</v>
      </c>
      <c r="C162" s="140"/>
      <c r="D162" s="148" t="s">
        <v>160</v>
      </c>
      <c r="E162" s="150" t="s">
        <v>13</v>
      </c>
      <c r="F162" s="150">
        <v>1</v>
      </c>
      <c r="G162" s="131"/>
      <c r="H162" s="136">
        <f>(F162*G162)</f>
        <v>0</v>
      </c>
      <c r="I162" s="158"/>
      <c r="J162" s="103"/>
      <c r="K162" s="104"/>
      <c r="L162" s="104"/>
      <c r="M162" s="104"/>
      <c r="N162" s="104"/>
      <c r="O162" s="104"/>
    </row>
    <row r="163" spans="1:15" ht="12.75">
      <c r="A163" s="29"/>
      <c r="B163" s="140"/>
      <c r="C163" s="140"/>
      <c r="D163" s="148"/>
      <c r="E163" s="150"/>
      <c r="F163" s="150"/>
      <c r="G163" s="130"/>
      <c r="H163" s="135"/>
      <c r="I163" s="158"/>
      <c r="J163" s="103"/>
      <c r="K163" s="104"/>
      <c r="L163" s="104"/>
      <c r="M163" s="104"/>
      <c r="N163" s="104"/>
      <c r="O163" s="104"/>
    </row>
    <row r="164" spans="1:15" ht="25.5">
      <c r="A164" s="29"/>
      <c r="B164" s="140">
        <v>2.8</v>
      </c>
      <c r="C164" s="140"/>
      <c r="D164" s="148" t="s">
        <v>161</v>
      </c>
      <c r="E164" s="150" t="s">
        <v>139</v>
      </c>
      <c r="F164" s="150">
        <v>3</v>
      </c>
      <c r="G164" s="131"/>
      <c r="H164" s="136">
        <f>(F164*G164)</f>
        <v>0</v>
      </c>
      <c r="I164" s="158"/>
      <c r="J164" s="103"/>
      <c r="K164" s="104"/>
      <c r="L164" s="104"/>
      <c r="M164" s="104"/>
      <c r="N164" s="104"/>
      <c r="O164" s="104"/>
    </row>
    <row r="165" spans="1:15" ht="12.75">
      <c r="A165" s="29"/>
      <c r="B165" s="116"/>
      <c r="C165" s="116"/>
      <c r="D165" s="146"/>
      <c r="E165" s="127"/>
      <c r="F165" s="127"/>
      <c r="G165" s="130"/>
      <c r="H165" s="135"/>
      <c r="I165" s="158"/>
      <c r="J165" s="103"/>
      <c r="K165" s="104"/>
      <c r="L165" s="104"/>
      <c r="M165" s="104"/>
      <c r="N165" s="104"/>
      <c r="O165" s="104"/>
    </row>
    <row r="166" spans="1:15" ht="51">
      <c r="A166" s="29"/>
      <c r="B166" s="141">
        <v>2.9</v>
      </c>
      <c r="C166" s="141"/>
      <c r="D166" s="147" t="s">
        <v>162</v>
      </c>
      <c r="E166" s="150" t="s">
        <v>82</v>
      </c>
      <c r="F166" s="150">
        <v>200</v>
      </c>
      <c r="G166" s="131"/>
      <c r="H166" s="136">
        <f>(F166*G166)</f>
        <v>0</v>
      </c>
      <c r="I166" s="158"/>
      <c r="J166" s="103"/>
      <c r="K166" s="104"/>
      <c r="L166" s="104"/>
      <c r="M166" s="104"/>
      <c r="N166" s="104"/>
      <c r="O166" s="104"/>
    </row>
    <row r="167" spans="1:15" ht="12.75">
      <c r="A167" s="29"/>
      <c r="B167" s="116"/>
      <c r="C167" s="116"/>
      <c r="D167" s="146"/>
      <c r="E167" s="127"/>
      <c r="F167" s="127"/>
      <c r="G167" s="130"/>
      <c r="H167" s="135"/>
      <c r="I167" s="158"/>
      <c r="J167" s="103"/>
      <c r="K167" s="104"/>
      <c r="L167" s="104"/>
      <c r="M167" s="104"/>
      <c r="N167" s="104"/>
      <c r="O167" s="104"/>
    </row>
    <row r="168" spans="1:15" ht="38.25">
      <c r="A168" s="29"/>
      <c r="B168" s="141">
        <v>2.1</v>
      </c>
      <c r="C168" s="141"/>
      <c r="D168" s="147" t="s">
        <v>163</v>
      </c>
      <c r="E168" s="150" t="s">
        <v>139</v>
      </c>
      <c r="F168" s="150">
        <v>1</v>
      </c>
      <c r="G168" s="131"/>
      <c r="H168" s="136">
        <f>(F168*G168)</f>
        <v>0</v>
      </c>
      <c r="I168" s="158"/>
      <c r="J168" s="103"/>
      <c r="K168" s="104"/>
      <c r="L168" s="104"/>
      <c r="M168" s="104"/>
      <c r="N168" s="104"/>
      <c r="O168" s="104"/>
    </row>
    <row r="169" spans="2:9" ht="12.75">
      <c r="B169" s="116"/>
      <c r="C169" s="123"/>
      <c r="D169" s="106"/>
      <c r="E169" s="127"/>
      <c r="F169" s="127"/>
      <c r="G169" s="130"/>
      <c r="H169" s="134"/>
      <c r="I169" s="16"/>
    </row>
    <row r="170" spans="1:15" ht="12.75">
      <c r="A170" s="29"/>
      <c r="B170" s="182"/>
      <c r="C170" s="182"/>
      <c r="D170" s="183" t="s">
        <v>185</v>
      </c>
      <c r="E170" s="184" t="s">
        <v>137</v>
      </c>
      <c r="F170" s="184" t="s">
        <v>153</v>
      </c>
      <c r="G170" s="185"/>
      <c r="H170" s="113">
        <f>SUM(H150:H168)</f>
        <v>0</v>
      </c>
      <c r="I170" s="158"/>
      <c r="J170" s="103"/>
      <c r="K170" s="104"/>
      <c r="L170" s="104"/>
      <c r="M170" s="104"/>
      <c r="N170" s="104"/>
      <c r="O170" s="104"/>
    </row>
    <row r="171" spans="1:15" ht="12.75">
      <c r="A171" s="29"/>
      <c r="B171" s="107"/>
      <c r="C171" s="117"/>
      <c r="D171" s="153"/>
      <c r="E171" s="126"/>
      <c r="F171" s="126"/>
      <c r="G171" s="130"/>
      <c r="H171" s="134"/>
      <c r="I171" s="158"/>
      <c r="J171" s="103"/>
      <c r="K171" s="104"/>
      <c r="L171" s="104"/>
      <c r="M171" s="104"/>
      <c r="N171" s="104"/>
      <c r="O171" s="104"/>
    </row>
    <row r="172" spans="1:15" ht="12.75">
      <c r="A172" s="29"/>
      <c r="B172" s="161">
        <v>3</v>
      </c>
      <c r="C172" s="161"/>
      <c r="D172" s="167" t="s">
        <v>164</v>
      </c>
      <c r="E172" s="164" t="s">
        <v>137</v>
      </c>
      <c r="F172" s="164" t="s">
        <v>137</v>
      </c>
      <c r="G172" s="151"/>
      <c r="H172" s="166"/>
      <c r="I172" s="158"/>
      <c r="J172" s="103"/>
      <c r="K172" s="104"/>
      <c r="L172" s="104"/>
      <c r="M172" s="104"/>
      <c r="N172" s="104"/>
      <c r="O172" s="104"/>
    </row>
    <row r="173" spans="1:15" ht="12.75">
      <c r="A173" s="29"/>
      <c r="B173" s="117"/>
      <c r="C173" s="117"/>
      <c r="D173" s="153" t="s">
        <v>165</v>
      </c>
      <c r="E173" s="126"/>
      <c r="F173" s="126"/>
      <c r="G173" s="130"/>
      <c r="H173" s="134"/>
      <c r="I173" s="158"/>
      <c r="J173" s="103"/>
      <c r="K173" s="104"/>
      <c r="L173" s="104"/>
      <c r="M173" s="104"/>
      <c r="N173" s="104"/>
      <c r="O173" s="104"/>
    </row>
    <row r="174" spans="1:15" ht="12.75">
      <c r="A174" s="29"/>
      <c r="B174" s="117"/>
      <c r="C174" s="117"/>
      <c r="D174" s="153"/>
      <c r="E174" s="126"/>
      <c r="F174" s="126"/>
      <c r="G174" s="130"/>
      <c r="H174" s="134"/>
      <c r="I174" s="158"/>
      <c r="J174" s="103"/>
      <c r="K174" s="104"/>
      <c r="L174" s="104"/>
      <c r="M174" s="104"/>
      <c r="N174" s="104"/>
      <c r="O174" s="104"/>
    </row>
    <row r="175" spans="1:15" ht="27">
      <c r="A175" s="29"/>
      <c r="B175" s="117" t="s">
        <v>137</v>
      </c>
      <c r="C175" s="117"/>
      <c r="D175" s="153" t="s">
        <v>166</v>
      </c>
      <c r="E175" s="126" t="s">
        <v>139</v>
      </c>
      <c r="F175" s="126">
        <v>1</v>
      </c>
      <c r="G175" s="131"/>
      <c r="H175" s="136">
        <f aca="true" t="shared" si="1" ref="H175:H180">(F175*G175)</f>
        <v>0</v>
      </c>
      <c r="I175" s="158"/>
      <c r="J175" s="103"/>
      <c r="K175" s="104"/>
      <c r="L175" s="104"/>
      <c r="M175" s="104"/>
      <c r="N175" s="104"/>
      <c r="O175" s="104"/>
    </row>
    <row r="176" spans="2:15" ht="38.25">
      <c r="B176" s="117" t="s">
        <v>137</v>
      </c>
      <c r="C176" s="117"/>
      <c r="D176" s="153" t="s">
        <v>167</v>
      </c>
      <c r="E176" s="126" t="s">
        <v>13</v>
      </c>
      <c r="F176" s="126">
        <v>2</v>
      </c>
      <c r="G176" s="131"/>
      <c r="H176" s="136">
        <f>(F176*G176)</f>
        <v>0</v>
      </c>
      <c r="I176" s="158"/>
      <c r="J176" s="103"/>
      <c r="K176" s="104"/>
      <c r="L176" s="104"/>
      <c r="M176" s="104"/>
      <c r="N176" s="104"/>
      <c r="O176" s="104"/>
    </row>
    <row r="177" spans="2:15" ht="12.75">
      <c r="B177" s="117" t="s">
        <v>137</v>
      </c>
      <c r="C177" s="117"/>
      <c r="D177" s="153" t="s">
        <v>168</v>
      </c>
      <c r="E177" s="126" t="s">
        <v>82</v>
      </c>
      <c r="F177" s="126">
        <v>15</v>
      </c>
      <c r="G177" s="131"/>
      <c r="H177" s="136">
        <f t="shared" si="1"/>
        <v>0</v>
      </c>
      <c r="I177" s="158"/>
      <c r="J177" s="103"/>
      <c r="K177" s="104"/>
      <c r="L177" s="104"/>
      <c r="M177" s="104"/>
      <c r="N177" s="104"/>
      <c r="O177" s="104"/>
    </row>
    <row r="178" spans="2:15" ht="25.5">
      <c r="B178" s="152" t="s">
        <v>137</v>
      </c>
      <c r="C178" s="152"/>
      <c r="D178" s="153" t="s">
        <v>169</v>
      </c>
      <c r="E178" s="155" t="s">
        <v>139</v>
      </c>
      <c r="F178" s="155">
        <v>1</v>
      </c>
      <c r="G178" s="131"/>
      <c r="H178" s="136">
        <f t="shared" si="1"/>
        <v>0</v>
      </c>
      <c r="I178" s="158"/>
      <c r="J178" s="103"/>
      <c r="K178" s="104"/>
      <c r="L178" s="104"/>
      <c r="M178" s="104"/>
      <c r="N178" s="104"/>
      <c r="O178" s="104"/>
    </row>
    <row r="179" spans="2:15" ht="12.75">
      <c r="B179" s="152" t="s">
        <v>137</v>
      </c>
      <c r="C179" s="152"/>
      <c r="D179" s="153" t="s">
        <v>170</v>
      </c>
      <c r="E179" s="155" t="s">
        <v>139</v>
      </c>
      <c r="F179" s="155">
        <v>1</v>
      </c>
      <c r="G179" s="131"/>
      <c r="H179" s="136">
        <f t="shared" si="1"/>
        <v>0</v>
      </c>
      <c r="I179" s="158"/>
      <c r="J179" s="103"/>
      <c r="K179" s="104"/>
      <c r="L179" s="104"/>
      <c r="M179" s="104"/>
      <c r="N179" s="104"/>
      <c r="O179" s="104"/>
    </row>
    <row r="180" spans="2:15" ht="12.75">
      <c r="B180" s="117" t="s">
        <v>137</v>
      </c>
      <c r="C180" s="117"/>
      <c r="D180" s="153" t="s">
        <v>171</v>
      </c>
      <c r="E180" s="126" t="s">
        <v>172</v>
      </c>
      <c r="F180" s="126">
        <v>1</v>
      </c>
      <c r="G180" s="131"/>
      <c r="H180" s="136">
        <f t="shared" si="1"/>
        <v>0</v>
      </c>
      <c r="I180" s="158"/>
      <c r="J180" s="103"/>
      <c r="K180" s="104"/>
      <c r="L180" s="104"/>
      <c r="M180" s="104"/>
      <c r="N180" s="104"/>
      <c r="O180" s="104"/>
    </row>
    <row r="181" spans="2:9" ht="12.75">
      <c r="B181" s="116"/>
      <c r="C181" s="123"/>
      <c r="D181" s="106"/>
      <c r="E181" s="127"/>
      <c r="F181" s="127"/>
      <c r="G181" s="130"/>
      <c r="H181" s="134"/>
      <c r="I181" s="16"/>
    </row>
    <row r="182" spans="1:15" ht="12.75">
      <c r="A182" s="29"/>
      <c r="B182" s="182"/>
      <c r="C182" s="182"/>
      <c r="D182" s="183" t="s">
        <v>187</v>
      </c>
      <c r="E182" s="184" t="s">
        <v>137</v>
      </c>
      <c r="F182" s="184" t="s">
        <v>153</v>
      </c>
      <c r="G182" s="185"/>
      <c r="H182" s="113">
        <f>SUM(H174:H180)</f>
        <v>0</v>
      </c>
      <c r="I182" s="158"/>
      <c r="J182" s="103"/>
      <c r="K182" s="104"/>
      <c r="L182" s="104"/>
      <c r="M182" s="104"/>
      <c r="N182" s="104"/>
      <c r="O182" s="104"/>
    </row>
    <row r="183" spans="2:15" ht="12.75">
      <c r="B183" s="107"/>
      <c r="C183" s="107"/>
      <c r="D183" s="111"/>
      <c r="E183" s="102"/>
      <c r="F183" s="102"/>
      <c r="G183" s="110"/>
      <c r="H183" s="110"/>
      <c r="I183" s="168"/>
      <c r="J183" s="103"/>
      <c r="K183" s="104"/>
      <c r="L183" s="104"/>
      <c r="M183" s="104"/>
      <c r="N183" s="104"/>
      <c r="O183" s="104"/>
    </row>
    <row r="184" spans="2:15" ht="12.75">
      <c r="B184" s="109"/>
      <c r="C184" s="109"/>
      <c r="D184" s="109"/>
      <c r="E184" s="109"/>
      <c r="F184" s="109"/>
      <c r="G184" s="110"/>
      <c r="H184" s="110"/>
      <c r="I184" s="168"/>
      <c r="J184" s="103"/>
      <c r="K184" s="104"/>
      <c r="L184" s="104"/>
      <c r="M184" s="104"/>
      <c r="N184" s="104"/>
      <c r="O184" s="104"/>
    </row>
    <row r="185" spans="2:15" ht="12.75">
      <c r="B185" s="109"/>
      <c r="C185" s="109"/>
      <c r="D185" s="109"/>
      <c r="E185" s="109"/>
      <c r="F185" s="109"/>
      <c r="G185" s="110"/>
      <c r="H185" s="110"/>
      <c r="I185" s="168"/>
      <c r="J185" s="103"/>
      <c r="K185" s="104"/>
      <c r="L185" s="104"/>
      <c r="M185" s="104"/>
      <c r="N185" s="104"/>
      <c r="O185" s="104"/>
    </row>
    <row r="186" spans="2:15" ht="12.75">
      <c r="B186" s="161"/>
      <c r="C186" s="161"/>
      <c r="D186" s="167" t="s">
        <v>182</v>
      </c>
      <c r="E186" s="164"/>
      <c r="F186" s="164"/>
      <c r="G186" s="151"/>
      <c r="H186" s="159"/>
      <c r="I186" s="158"/>
      <c r="J186" s="103"/>
      <c r="K186" s="104"/>
      <c r="L186" s="104"/>
      <c r="M186" s="104"/>
      <c r="N186" s="104"/>
      <c r="O186" s="104"/>
    </row>
    <row r="187" spans="2:15" ht="12.75">
      <c r="B187" s="116"/>
      <c r="C187" s="116"/>
      <c r="D187" s="146"/>
      <c r="E187" s="127"/>
      <c r="F187" s="127"/>
      <c r="G187" s="130"/>
      <c r="H187" s="134"/>
      <c r="I187" s="158"/>
      <c r="J187" s="103"/>
      <c r="K187" s="104"/>
      <c r="L187" s="104"/>
      <c r="M187" s="104"/>
      <c r="N187" s="104"/>
      <c r="O187" s="104"/>
    </row>
    <row r="188" spans="2:15" ht="12.75">
      <c r="B188" s="117">
        <v>1</v>
      </c>
      <c r="C188" s="117"/>
      <c r="D188" s="153" t="s">
        <v>173</v>
      </c>
      <c r="E188" s="126" t="s">
        <v>139</v>
      </c>
      <c r="F188" s="126">
        <v>1</v>
      </c>
      <c r="G188" s="131" t="s">
        <v>137</v>
      </c>
      <c r="H188" s="174">
        <f>SUM(H132)</f>
        <v>0</v>
      </c>
      <c r="I188" s="158"/>
      <c r="J188" s="103"/>
      <c r="K188" s="104"/>
      <c r="L188" s="104"/>
      <c r="M188" s="104"/>
      <c r="N188" s="104"/>
      <c r="O188" s="104"/>
    </row>
    <row r="189" spans="2:15" ht="12.75">
      <c r="B189" s="117">
        <v>2</v>
      </c>
      <c r="C189" s="117"/>
      <c r="D189" s="153" t="s">
        <v>174</v>
      </c>
      <c r="E189" s="126" t="s">
        <v>139</v>
      </c>
      <c r="F189" s="126">
        <v>1</v>
      </c>
      <c r="G189" s="131" t="s">
        <v>137</v>
      </c>
      <c r="H189" s="174">
        <f>H170</f>
        <v>0</v>
      </c>
      <c r="I189" s="158"/>
      <c r="J189" s="103"/>
      <c r="K189" s="104"/>
      <c r="L189" s="104"/>
      <c r="M189" s="104"/>
      <c r="N189" s="104"/>
      <c r="O189" s="104"/>
    </row>
    <row r="190" spans="2:15" ht="12.75">
      <c r="B190" s="117">
        <v>3</v>
      </c>
      <c r="C190" s="117"/>
      <c r="D190" s="153" t="s">
        <v>164</v>
      </c>
      <c r="E190" s="126" t="s">
        <v>139</v>
      </c>
      <c r="F190" s="126">
        <v>1</v>
      </c>
      <c r="G190" s="131" t="s">
        <v>137</v>
      </c>
      <c r="H190" s="174">
        <f>H182</f>
        <v>0</v>
      </c>
      <c r="I190" s="158"/>
      <c r="J190" s="103"/>
      <c r="K190" s="104"/>
      <c r="L190" s="104"/>
      <c r="M190" s="104"/>
      <c r="N190" s="104"/>
      <c r="O190" s="104"/>
    </row>
    <row r="191" spans="2:15" ht="12.75">
      <c r="B191" s="117">
        <v>4</v>
      </c>
      <c r="C191" s="117"/>
      <c r="D191" s="153" t="s">
        <v>175</v>
      </c>
      <c r="E191" s="126" t="s">
        <v>139</v>
      </c>
      <c r="F191" s="126">
        <v>1</v>
      </c>
      <c r="G191" s="174"/>
      <c r="H191" s="136">
        <f aca="true" t="shared" si="2" ref="H191:H196">(F191*G191)</f>
        <v>0</v>
      </c>
      <c r="I191" s="158"/>
      <c r="J191" s="103"/>
      <c r="K191" s="104"/>
      <c r="L191" s="104"/>
      <c r="M191" s="104"/>
      <c r="N191" s="104"/>
      <c r="O191" s="104"/>
    </row>
    <row r="192" spans="2:15" ht="12.75">
      <c r="B192" s="117">
        <v>5</v>
      </c>
      <c r="C192" s="117"/>
      <c r="D192" s="153" t="s">
        <v>176</v>
      </c>
      <c r="E192" s="126" t="s">
        <v>139</v>
      </c>
      <c r="F192" s="126">
        <v>1</v>
      </c>
      <c r="G192" s="174"/>
      <c r="H192" s="136">
        <f t="shared" si="2"/>
        <v>0</v>
      </c>
      <c r="I192" s="158"/>
      <c r="J192" s="103"/>
      <c r="K192" s="104"/>
      <c r="L192" s="104"/>
      <c r="M192" s="104"/>
      <c r="N192" s="104"/>
      <c r="O192" s="104"/>
    </row>
    <row r="193" spans="2:15" ht="38.25">
      <c r="B193" s="117">
        <v>6</v>
      </c>
      <c r="C193" s="117"/>
      <c r="D193" s="153" t="s">
        <v>177</v>
      </c>
      <c r="E193" s="126" t="s">
        <v>139</v>
      </c>
      <c r="F193" s="126">
        <v>1</v>
      </c>
      <c r="G193" s="174"/>
      <c r="H193" s="136">
        <f t="shared" si="2"/>
        <v>0</v>
      </c>
      <c r="I193" s="158"/>
      <c r="J193" s="103"/>
      <c r="K193" s="104"/>
      <c r="L193" s="104"/>
      <c r="M193" s="104"/>
      <c r="N193" s="104"/>
      <c r="O193" s="104"/>
    </row>
    <row r="194" spans="2:15" ht="30" customHeight="1">
      <c r="B194" s="117">
        <v>7</v>
      </c>
      <c r="C194" s="117"/>
      <c r="D194" s="153" t="s">
        <v>178</v>
      </c>
      <c r="E194" s="126" t="s">
        <v>139</v>
      </c>
      <c r="F194" s="126">
        <v>1</v>
      </c>
      <c r="G194" s="174"/>
      <c r="H194" s="136">
        <f t="shared" si="2"/>
        <v>0</v>
      </c>
      <c r="I194" s="158"/>
      <c r="J194" s="103"/>
      <c r="K194" s="104"/>
      <c r="L194" s="104"/>
      <c r="M194" s="104"/>
      <c r="N194" s="104"/>
      <c r="O194" s="104"/>
    </row>
    <row r="195" spans="2:15" ht="89.25">
      <c r="B195" s="117">
        <v>8</v>
      </c>
      <c r="C195" s="117"/>
      <c r="D195" s="153" t="s">
        <v>179</v>
      </c>
      <c r="E195" s="126" t="s">
        <v>139</v>
      </c>
      <c r="F195" s="126">
        <v>1</v>
      </c>
      <c r="G195" s="174"/>
      <c r="H195" s="136">
        <f t="shared" si="2"/>
        <v>0</v>
      </c>
      <c r="I195" s="158"/>
      <c r="J195" s="103"/>
      <c r="K195" s="104"/>
      <c r="L195" s="104"/>
      <c r="M195" s="104"/>
      <c r="N195" s="104"/>
      <c r="O195" s="104"/>
    </row>
    <row r="196" spans="2:15" ht="12.75">
      <c r="B196" s="117">
        <v>9</v>
      </c>
      <c r="C196" s="117"/>
      <c r="D196" s="153" t="s">
        <v>180</v>
      </c>
      <c r="E196" s="126" t="s">
        <v>139</v>
      </c>
      <c r="F196" s="126">
        <v>1</v>
      </c>
      <c r="G196" s="174"/>
      <c r="H196" s="136">
        <f t="shared" si="2"/>
        <v>0</v>
      </c>
      <c r="I196" s="158"/>
      <c r="J196" s="103"/>
      <c r="K196" s="104"/>
      <c r="L196" s="104"/>
      <c r="M196" s="104"/>
      <c r="N196" s="104"/>
      <c r="O196" s="104"/>
    </row>
    <row r="197" spans="2:15" ht="12.75">
      <c r="B197" s="117"/>
      <c r="C197" s="119"/>
      <c r="D197" s="154"/>
      <c r="E197" s="156"/>
      <c r="F197" s="156"/>
      <c r="G197" s="157"/>
      <c r="H197" s="138"/>
      <c r="I197" s="158"/>
      <c r="J197" s="103"/>
      <c r="K197" s="104"/>
      <c r="L197" s="104"/>
      <c r="M197" s="104"/>
      <c r="N197" s="104"/>
      <c r="O197" s="104"/>
    </row>
    <row r="198" spans="2:15" ht="15.75">
      <c r="B198" s="175"/>
      <c r="C198" s="10" t="s">
        <v>132</v>
      </c>
      <c r="D198" s="112" t="s">
        <v>181</v>
      </c>
      <c r="E198" s="195" t="s">
        <v>137</v>
      </c>
      <c r="F198" s="195"/>
      <c r="G198" s="176" t="s">
        <v>137</v>
      </c>
      <c r="H198" s="113">
        <f>SUM(H188:H196)</f>
        <v>0</v>
      </c>
      <c r="I198" s="158"/>
      <c r="J198" s="103"/>
      <c r="K198" s="104"/>
      <c r="L198" s="104"/>
      <c r="M198" s="104"/>
      <c r="N198" s="104"/>
      <c r="O198" s="104"/>
    </row>
    <row r="199" spans="2:8" ht="12.75">
      <c r="B199" s="16"/>
      <c r="C199" s="31"/>
      <c r="D199" s="27"/>
      <c r="E199" s="24"/>
      <c r="F199" s="22"/>
      <c r="G199" s="22"/>
      <c r="H199" s="16"/>
    </row>
    <row r="200" spans="2:8" ht="12.75">
      <c r="B200" s="16"/>
      <c r="C200" s="31"/>
      <c r="D200" s="27"/>
      <c r="E200" s="24"/>
      <c r="F200" s="22"/>
      <c r="G200" s="22"/>
      <c r="H200" s="16"/>
    </row>
    <row r="201" spans="2:8" ht="12.75">
      <c r="B201" s="16"/>
      <c r="C201" s="31"/>
      <c r="D201" s="27"/>
      <c r="E201" s="24"/>
      <c r="F201" s="22"/>
      <c r="G201" s="22"/>
      <c r="H201" s="16"/>
    </row>
    <row r="202" spans="2:8" ht="12.75">
      <c r="B202" s="16"/>
      <c r="C202" s="31"/>
      <c r="D202" s="27"/>
      <c r="E202" s="24"/>
      <c r="F202" s="22"/>
      <c r="G202" s="22"/>
      <c r="H202" s="16"/>
    </row>
    <row r="203" spans="2:8" ht="20.25">
      <c r="B203" s="16"/>
      <c r="C203" s="16"/>
      <c r="D203" s="32" t="s">
        <v>183</v>
      </c>
      <c r="E203" s="31"/>
      <c r="F203" s="32"/>
      <c r="G203" s="32"/>
      <c r="H203" s="32"/>
    </row>
    <row r="204" spans="2:8" ht="21" thickBot="1">
      <c r="B204" s="16"/>
      <c r="C204" s="16"/>
      <c r="D204" s="32"/>
      <c r="E204" s="31"/>
      <c r="F204" s="32"/>
      <c r="G204" s="32"/>
      <c r="H204" s="32"/>
    </row>
    <row r="205" spans="1:9" ht="13.5" thickBot="1">
      <c r="A205" s="16"/>
      <c r="B205" s="16"/>
      <c r="C205" s="169"/>
      <c r="D205" s="170" t="s">
        <v>184</v>
      </c>
      <c r="E205" s="171"/>
      <c r="F205" s="171"/>
      <c r="G205" s="172"/>
      <c r="H205" s="173"/>
      <c r="I205" s="16"/>
    </row>
    <row r="206" spans="1:9" ht="12.75">
      <c r="A206" s="16"/>
      <c r="B206" s="16"/>
      <c r="C206" s="34" t="s">
        <v>7</v>
      </c>
      <c r="D206" s="39" t="s">
        <v>8</v>
      </c>
      <c r="E206" s="39"/>
      <c r="F206" s="39"/>
      <c r="G206" s="40"/>
      <c r="H206" s="14">
        <f>H17</f>
        <v>0</v>
      </c>
      <c r="I206" s="16"/>
    </row>
    <row r="207" spans="1:9" ht="12.75">
      <c r="A207" s="16"/>
      <c r="B207" s="16"/>
      <c r="C207" s="35" t="s">
        <v>17</v>
      </c>
      <c r="D207" s="16" t="s">
        <v>18</v>
      </c>
      <c r="E207" s="16"/>
      <c r="F207" s="16"/>
      <c r="G207" s="29"/>
      <c r="H207" s="15">
        <f>H35</f>
        <v>0</v>
      </c>
      <c r="I207" s="16"/>
    </row>
    <row r="208" spans="1:9" ht="12.75">
      <c r="A208" s="16"/>
      <c r="B208" s="16"/>
      <c r="C208" s="36">
        <v>3</v>
      </c>
      <c r="D208" s="30" t="s">
        <v>55</v>
      </c>
      <c r="E208" s="16"/>
      <c r="F208" s="16"/>
      <c r="G208" s="29"/>
      <c r="H208" s="15">
        <f>H48</f>
        <v>0</v>
      </c>
      <c r="I208" s="16"/>
    </row>
    <row r="209" spans="1:9" ht="12.75">
      <c r="A209" s="16"/>
      <c r="B209" s="16"/>
      <c r="C209" s="36">
        <v>4</v>
      </c>
      <c r="D209" s="30" t="s">
        <v>184</v>
      </c>
      <c r="E209" s="16"/>
      <c r="F209" s="16"/>
      <c r="G209" s="29"/>
      <c r="H209" s="15">
        <f>H81</f>
        <v>0</v>
      </c>
      <c r="I209" s="16"/>
    </row>
    <row r="210" spans="1:9" ht="12.75">
      <c r="A210" s="16"/>
      <c r="B210" s="16"/>
      <c r="C210" s="36">
        <v>5</v>
      </c>
      <c r="D210" s="30" t="s">
        <v>83</v>
      </c>
      <c r="E210" s="16"/>
      <c r="F210" s="16"/>
      <c r="G210" s="29"/>
      <c r="H210" s="15">
        <f>H87</f>
        <v>0</v>
      </c>
      <c r="I210" s="16"/>
    </row>
    <row r="211" spans="1:9" ht="12.75">
      <c r="A211" s="16"/>
      <c r="B211" s="16"/>
      <c r="C211" s="36">
        <v>6</v>
      </c>
      <c r="D211" s="30" t="s">
        <v>26</v>
      </c>
      <c r="E211" s="16"/>
      <c r="F211" s="16"/>
      <c r="G211" s="29"/>
      <c r="H211" s="15">
        <f>H107</f>
        <v>0</v>
      </c>
      <c r="I211" s="16"/>
    </row>
    <row r="212" spans="1:8" ht="12.75">
      <c r="A212" s="16"/>
      <c r="B212" s="16"/>
      <c r="C212" s="36"/>
      <c r="D212" s="96" t="s">
        <v>87</v>
      </c>
      <c r="E212" s="97"/>
      <c r="F212" s="97"/>
      <c r="G212" s="98"/>
      <c r="H212" s="99">
        <f>SUM(H206:H211)*0.05</f>
        <v>0</v>
      </c>
    </row>
    <row r="213" spans="1:8" ht="12.75">
      <c r="A213" s="16"/>
      <c r="B213" s="16"/>
      <c r="C213" s="36"/>
      <c r="D213" s="93" t="s">
        <v>129</v>
      </c>
      <c r="E213" s="45"/>
      <c r="F213" s="45"/>
      <c r="G213" s="94"/>
      <c r="H213" s="95">
        <f>SUM(H206:H212)</f>
        <v>0</v>
      </c>
    </row>
    <row r="214" spans="1:8" ht="12" customHeight="1" thickBot="1">
      <c r="A214" s="16"/>
      <c r="B214" s="16"/>
      <c r="C214" s="37"/>
      <c r="D214" s="41"/>
      <c r="E214" s="33"/>
      <c r="F214" s="33"/>
      <c r="G214" s="42"/>
      <c r="H214" s="43"/>
    </row>
    <row r="215" spans="1:9" ht="13.5" thickBot="1">
      <c r="A215" s="16"/>
      <c r="B215" s="16"/>
      <c r="C215" s="169">
        <v>7</v>
      </c>
      <c r="D215" s="170" t="s">
        <v>130</v>
      </c>
      <c r="E215" s="171"/>
      <c r="F215" s="171"/>
      <c r="G215" s="172"/>
      <c r="H215" s="173">
        <f>H123</f>
        <v>0</v>
      </c>
      <c r="I215" s="16"/>
    </row>
    <row r="216" spans="1:9" ht="13.5" thickBot="1">
      <c r="A216" s="16"/>
      <c r="B216" s="16"/>
      <c r="C216" s="100"/>
      <c r="D216" s="93"/>
      <c r="E216" s="45"/>
      <c r="F216" s="45"/>
      <c r="G216" s="45"/>
      <c r="H216" s="173"/>
      <c r="I216" s="16"/>
    </row>
    <row r="217" spans="1:9" ht="13.5" thickBot="1">
      <c r="A217" s="16"/>
      <c r="B217" s="16"/>
      <c r="C217" s="169">
        <v>8</v>
      </c>
      <c r="D217" s="170" t="s">
        <v>130</v>
      </c>
      <c r="E217" s="171"/>
      <c r="F217" s="171"/>
      <c r="G217" s="172"/>
      <c r="H217" s="173">
        <f>H198</f>
        <v>0</v>
      </c>
      <c r="I217" s="16"/>
    </row>
    <row r="218" spans="1:8" ht="16.5" thickBot="1">
      <c r="A218" s="16"/>
      <c r="B218" s="16"/>
      <c r="C218" s="169">
        <v>8</v>
      </c>
      <c r="D218" s="177" t="s">
        <v>34</v>
      </c>
      <c r="E218" s="178"/>
      <c r="F218" s="178"/>
      <c r="G218" s="178"/>
      <c r="H218" s="17">
        <f>H213+H215+H217</f>
        <v>0</v>
      </c>
    </row>
    <row r="219" spans="2:8" ht="17.25" thickBot="1" thickTop="1">
      <c r="B219" s="16"/>
      <c r="C219" s="169"/>
      <c r="D219" s="179" t="s">
        <v>66</v>
      </c>
      <c r="E219" s="180"/>
      <c r="F219" s="180"/>
      <c r="G219" s="180"/>
      <c r="H219" s="181">
        <f>H218*0.22</f>
        <v>0</v>
      </c>
    </row>
    <row r="220" spans="3:8" ht="18.75" thickBot="1">
      <c r="C220" s="71"/>
      <c r="D220" s="72" t="s">
        <v>37</v>
      </c>
      <c r="E220" s="73"/>
      <c r="F220" s="73"/>
      <c r="G220" s="73"/>
      <c r="H220" s="74">
        <f>H219+H218</f>
        <v>0</v>
      </c>
    </row>
    <row r="222" ht="12.75">
      <c r="I222" s="62"/>
    </row>
  </sheetData>
  <sheetProtection/>
  <mergeCells count="2">
    <mergeCell ref="B1:H1"/>
    <mergeCell ref="E198:F198"/>
  </mergeCells>
  <printOptions/>
  <pageMargins left="0.9448818897637796" right="0.3937007874015748" top="0.5905511811023623" bottom="0.5905511811023623" header="0" footer="0"/>
  <pageSetup horizontalDpi="300" verticalDpi="300" orientation="portrait" paperSize="9" scale="90" r:id="rId1"/>
  <headerFooter alignWithMargins="0">
    <oddFooter>&amp;LKanalizacija Karantanska ulica - Dobrava&amp;R&amp;P od  &amp;N</oddFooter>
  </headerFooter>
  <rowBreaks count="4" manualBreakCount="4">
    <brk id="49" max="255" man="1"/>
    <brk id="87" max="255" man="1"/>
    <brk id="185" max="255" man="1"/>
    <brk id="2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.125" style="0" customWidth="1"/>
    <col min="2" max="2" width="4.75390625" style="0" customWidth="1"/>
    <col min="3" max="3" width="7.625" style="0" customWidth="1"/>
    <col min="4" max="4" width="48.00390625" style="0" customWidth="1"/>
    <col min="5" max="5" width="6.75390625" style="0" customWidth="1"/>
    <col min="6" max="6" width="8.625" style="0" customWidth="1"/>
    <col min="7" max="7" width="9.375" style="0" customWidth="1"/>
    <col min="8" max="8" width="15.00390625" style="0" customWidth="1"/>
    <col min="9" max="9" width="17.375" style="0" customWidth="1"/>
  </cols>
  <sheetData>
    <row r="1" spans="2:8" ht="20.25">
      <c r="B1" s="16"/>
      <c r="C1" s="16"/>
      <c r="D1" s="32" t="s">
        <v>183</v>
      </c>
      <c r="E1" s="31"/>
      <c r="F1" s="32"/>
      <c r="G1" s="32"/>
      <c r="H1" s="32"/>
    </row>
    <row r="2" spans="2:8" ht="21" thickBot="1">
      <c r="B2" s="16"/>
      <c r="C2" s="16"/>
      <c r="D2" s="32"/>
      <c r="E2" s="31"/>
      <c r="F2" s="32"/>
      <c r="G2" s="32"/>
      <c r="H2" s="32"/>
    </row>
    <row r="3" spans="1:9" ht="13.5" thickBot="1">
      <c r="A3" s="16"/>
      <c r="B3" s="16"/>
      <c r="C3" s="169"/>
      <c r="D3" s="170" t="s">
        <v>184</v>
      </c>
      <c r="E3" s="171"/>
      <c r="F3" s="171"/>
      <c r="G3" s="172"/>
      <c r="H3" s="173"/>
      <c r="I3" s="16"/>
    </row>
    <row r="4" spans="1:9" ht="12.75">
      <c r="A4" s="16"/>
      <c r="B4" s="16"/>
      <c r="C4" s="34" t="s">
        <v>7</v>
      </c>
      <c r="D4" s="39" t="s">
        <v>8</v>
      </c>
      <c r="E4" s="39"/>
      <c r="F4" s="39"/>
      <c r="G4" s="40"/>
      <c r="H4" s="14">
        <f>'POPIS DEL - DOBRAVA'!H206</f>
        <v>0</v>
      </c>
      <c r="I4" s="16"/>
    </row>
    <row r="5" spans="1:9" ht="12.75">
      <c r="A5" s="16"/>
      <c r="B5" s="16"/>
      <c r="C5" s="35" t="s">
        <v>17</v>
      </c>
      <c r="D5" s="16" t="s">
        <v>18</v>
      </c>
      <c r="E5" s="16"/>
      <c r="F5" s="16"/>
      <c r="G5" s="29"/>
      <c r="H5" s="15">
        <f>'POPIS DEL - DOBRAVA'!H207</f>
        <v>0</v>
      </c>
      <c r="I5" s="16"/>
    </row>
    <row r="6" spans="1:9" ht="12.75">
      <c r="A6" s="16"/>
      <c r="B6" s="16"/>
      <c r="C6" s="36">
        <v>3</v>
      </c>
      <c r="D6" s="30" t="s">
        <v>55</v>
      </c>
      <c r="E6" s="16"/>
      <c r="F6" s="16"/>
      <c r="G6" s="29"/>
      <c r="H6" s="15">
        <f>'POPIS DEL - DOBRAVA'!H208</f>
        <v>0</v>
      </c>
      <c r="I6" s="16"/>
    </row>
    <row r="7" spans="1:9" ht="12.75">
      <c r="A7" s="16"/>
      <c r="B7" s="16"/>
      <c r="C7" s="36">
        <v>4</v>
      </c>
      <c r="D7" s="30" t="s">
        <v>184</v>
      </c>
      <c r="E7" s="16"/>
      <c r="F7" s="16"/>
      <c r="G7" s="29"/>
      <c r="H7" s="15">
        <f>'POPIS DEL - DOBRAVA'!H209</f>
        <v>0</v>
      </c>
      <c r="I7" s="16"/>
    </row>
    <row r="8" spans="1:9" ht="12.75">
      <c r="A8" s="16"/>
      <c r="B8" s="16"/>
      <c r="C8" s="36">
        <v>5</v>
      </c>
      <c r="D8" s="30" t="s">
        <v>83</v>
      </c>
      <c r="E8" s="16"/>
      <c r="F8" s="16"/>
      <c r="G8" s="29"/>
      <c r="H8" s="15">
        <f>'POPIS DEL - DOBRAVA'!H210</f>
        <v>0</v>
      </c>
      <c r="I8" s="16"/>
    </row>
    <row r="9" spans="1:9" ht="12.75">
      <c r="A9" s="16"/>
      <c r="B9" s="16"/>
      <c r="C9" s="36">
        <v>6</v>
      </c>
      <c r="D9" s="30" t="s">
        <v>26</v>
      </c>
      <c r="E9" s="16"/>
      <c r="F9" s="16"/>
      <c r="G9" s="29"/>
      <c r="H9" s="15">
        <f>'POPIS DEL - DOBRAVA'!H211</f>
        <v>0</v>
      </c>
      <c r="I9" s="16"/>
    </row>
    <row r="10" spans="1:8" ht="12.75">
      <c r="A10" s="16"/>
      <c r="B10" s="16"/>
      <c r="C10" s="36"/>
      <c r="D10" s="96" t="s">
        <v>87</v>
      </c>
      <c r="E10" s="97"/>
      <c r="F10" s="97"/>
      <c r="G10" s="98"/>
      <c r="H10" s="99">
        <f>SUM(H4:H9)*0.05</f>
        <v>0</v>
      </c>
    </row>
    <row r="11" spans="1:8" ht="12.75">
      <c r="A11" s="16"/>
      <c r="B11" s="16"/>
      <c r="C11" s="36"/>
      <c r="D11" s="93" t="s">
        <v>129</v>
      </c>
      <c r="E11" s="45"/>
      <c r="F11" s="45"/>
      <c r="G11" s="94"/>
      <c r="H11" s="95">
        <f>SUM(H4:H10)</f>
        <v>0</v>
      </c>
    </row>
    <row r="12" spans="1:8" ht="12" customHeight="1" thickBot="1">
      <c r="A12" s="16"/>
      <c r="B12" s="16"/>
      <c r="C12" s="37"/>
      <c r="D12" s="41"/>
      <c r="E12" s="33"/>
      <c r="F12" s="33"/>
      <c r="G12" s="42"/>
      <c r="H12" s="43"/>
    </row>
    <row r="13" spans="1:9" ht="13.5" thickBot="1">
      <c r="A13" s="16"/>
      <c r="B13" s="16"/>
      <c r="C13" s="169">
        <v>7</v>
      </c>
      <c r="D13" s="170" t="s">
        <v>130</v>
      </c>
      <c r="E13" s="171"/>
      <c r="F13" s="171"/>
      <c r="G13" s="172"/>
      <c r="H13" s="173">
        <f>'POPIS DEL - DOBRAVA'!H215</f>
        <v>0</v>
      </c>
      <c r="I13" s="16"/>
    </row>
    <row r="14" spans="1:9" ht="13.5" thickBot="1">
      <c r="A14" s="16"/>
      <c r="B14" s="16"/>
      <c r="C14" s="100"/>
      <c r="D14" s="93"/>
      <c r="E14" s="45"/>
      <c r="F14" s="45"/>
      <c r="G14" s="45"/>
      <c r="H14" s="173"/>
      <c r="I14" s="16"/>
    </row>
    <row r="15" spans="1:9" ht="13.5" thickBot="1">
      <c r="A15" s="16"/>
      <c r="B15" s="16"/>
      <c r="C15" s="169">
        <v>8</v>
      </c>
      <c r="D15" s="170" t="s">
        <v>131</v>
      </c>
      <c r="E15" s="171"/>
      <c r="F15" s="171"/>
      <c r="G15" s="172"/>
      <c r="H15" s="173">
        <f>'POPIS DEL - DOBRAVA'!H217</f>
        <v>0</v>
      </c>
      <c r="I15" s="16"/>
    </row>
    <row r="16" spans="1:8" ht="16.5" thickBot="1">
      <c r="A16" s="16"/>
      <c r="B16" s="16"/>
      <c r="C16" s="169">
        <v>8</v>
      </c>
      <c r="D16" s="177" t="s">
        <v>34</v>
      </c>
      <c r="E16" s="178"/>
      <c r="F16" s="178"/>
      <c r="G16" s="178"/>
      <c r="H16" s="17">
        <f>H11+H13+H15</f>
        <v>0</v>
      </c>
    </row>
    <row r="17" spans="2:8" ht="17.25" thickBot="1" thickTop="1">
      <c r="B17" s="16"/>
      <c r="C17" s="169"/>
      <c r="D17" s="179" t="s">
        <v>66</v>
      </c>
      <c r="E17" s="180"/>
      <c r="F17" s="180"/>
      <c r="G17" s="180"/>
      <c r="H17" s="181">
        <f>H16*0.22</f>
        <v>0</v>
      </c>
    </row>
    <row r="18" spans="3:8" ht="18.75" thickBot="1">
      <c r="C18" s="71"/>
      <c r="D18" s="72" t="s">
        <v>37</v>
      </c>
      <c r="E18" s="73"/>
      <c r="F18" s="73"/>
      <c r="G18" s="73"/>
      <c r="H18" s="74">
        <f>H17+H16</f>
        <v>0</v>
      </c>
    </row>
    <row r="20" ht="12.75">
      <c r="I20" s="62"/>
    </row>
  </sheetData>
  <sheetProtection/>
  <printOptions/>
  <pageMargins left="0.9448818897637796" right="0.1968503937007874" top="0.5905511811023623" bottom="0.5905511811023623" header="0" footer="0"/>
  <pageSetup horizontalDpi="300" verticalDpi="300" orientation="portrait" paperSize="9" scale="90" r:id="rId1"/>
  <headerFooter alignWithMargins="0">
    <oddFooter>&amp;LKanalizacija Karantanska ulica - Dobrava&amp;R&amp;P od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PREDRAČUN</dc:title>
  <dc:subject/>
  <dc:creator>BOJAN MAVRI</dc:creator>
  <cp:keywords/>
  <dc:description/>
  <cp:lastModifiedBy>Irena GRUŠOVNIK</cp:lastModifiedBy>
  <cp:lastPrinted>2018-06-13T18:23:52Z</cp:lastPrinted>
  <dcterms:created xsi:type="dcterms:W3CDTF">1998-06-30T10:52:36Z</dcterms:created>
  <dcterms:modified xsi:type="dcterms:W3CDTF">2018-07-18T08:58:38Z</dcterms:modified>
  <cp:category/>
  <cp:version/>
  <cp:contentType/>
  <cp:contentStatus/>
</cp:coreProperties>
</file>