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1000" activeTab="6"/>
  </bookViews>
  <sheets>
    <sheet name="naslov" sheetId="1" r:id="rId1"/>
    <sheet name="REK" sheetId="2" r:id="rId2"/>
    <sheet name="I. DVORIŠČE" sheetId="3" r:id="rId3"/>
    <sheet name="II. METEORNA KANALIZACIJA" sheetId="4" r:id="rId4"/>
    <sheet name="III. SANACIJA KLETNIH STEN" sheetId="5" r:id="rId5"/>
    <sheet name="ELEKTRO INST." sheetId="6" r:id="rId6"/>
    <sheet name="OPREMA DVORIŠČA in ZASADITVE" sheetId="7" r:id="rId7"/>
  </sheets>
  <definedNames>
    <definedName name="_xlnm.Print_Area" localSheetId="5">'ELEKTRO INST.'!$A$1:$G$62</definedName>
    <definedName name="_xlnm.Print_Area" localSheetId="2">'I. DVORIŠČE'!$A$1:$G$62</definedName>
    <definedName name="_xlnm.Print_Area" localSheetId="3">'II. METEORNA KANALIZACIJA'!$A$1:$G$72</definedName>
    <definedName name="_xlnm.Print_Area" localSheetId="4">'III. SANACIJA KLETNIH STEN'!$A$1:$G$92</definedName>
    <definedName name="_xlnm.Print_Area" localSheetId="0">'naslov'!$A$1:$G$34</definedName>
    <definedName name="_xlnm.Print_Area" localSheetId="6">'OPREMA DVORIŠČA in ZASADITVE'!$A$1:$G$30</definedName>
    <definedName name="_xlnm.Print_Area" localSheetId="1">'REK'!$A$1:$G$35</definedName>
  </definedNames>
  <calcPr fullCalcOnLoad="1"/>
</workbook>
</file>

<file path=xl/sharedStrings.xml><?xml version="1.0" encoding="utf-8"?>
<sst xmlns="http://schemas.openxmlformats.org/spreadsheetml/2006/main" count="428" uniqueCount="272">
  <si>
    <t>kg</t>
  </si>
  <si>
    <t>Dobava in položitev geotekstila 300 g/m2, kot ločilni sloj med zasipi; komplet</t>
  </si>
  <si>
    <t xml:space="preserve">Pri izvedbi del na objektu je v ceni postavk upoštevati zaščito objekta in konstrukcij, eventualno potrebne odklope instalacij, čiščenje objekta med izvedbo del, transport ruševin in odpadnega materiala iz objekta in sprotni odvoz ruševin in odpadnega materiala na deponijo gradbenih odpadkov ali v zbirni center za gradbene odpadke, na razdalji do 10 km, vključno stroški deponije, ter vsa pomožna delovna sredstva. </t>
  </si>
  <si>
    <t>SKUPAJ:</t>
  </si>
  <si>
    <t>-</t>
  </si>
  <si>
    <t>kom</t>
  </si>
  <si>
    <t>Odvoz viška zemeljskega materiala v trajno deponijo na razdalji do 10 km, vključno z nakladanjem na transportno sredstvo, razstiranje materiala na deponiji in stroški deponije; v količini upoštevan faktor razsutja 1,25</t>
  </si>
  <si>
    <t>m2</t>
  </si>
  <si>
    <t>kpl</t>
  </si>
  <si>
    <t>m3</t>
  </si>
  <si>
    <t>m2:</t>
  </si>
  <si>
    <t>INVESTITOR:</t>
  </si>
  <si>
    <t>MESTNA OBČINA MARIBOR</t>
  </si>
  <si>
    <t>Ul. heroja staneta 1</t>
  </si>
  <si>
    <t>2000 Maribor</t>
  </si>
  <si>
    <t>OBJEKT:</t>
  </si>
  <si>
    <t>PREDMET:</t>
  </si>
  <si>
    <t>9.</t>
  </si>
  <si>
    <t>10.</t>
  </si>
  <si>
    <t>8.</t>
  </si>
  <si>
    <t>PROJEKTANTSKI NADZOR, DOKUMENTACIJA</t>
  </si>
  <si>
    <t>Strošek projektantskega nadzora</t>
  </si>
  <si>
    <t>1.</t>
  </si>
  <si>
    <t>2.</t>
  </si>
  <si>
    <t>3.</t>
  </si>
  <si>
    <t>4.</t>
  </si>
  <si>
    <t>5.</t>
  </si>
  <si>
    <t>6.</t>
  </si>
  <si>
    <t>7.</t>
  </si>
  <si>
    <t>NAROČNIK:</t>
  </si>
  <si>
    <t>ZEMELJSKA DELA</t>
  </si>
  <si>
    <t>Zaščita toplotne izolacije s čepkasto folijo (pod nivojem terena)</t>
  </si>
  <si>
    <t xml:space="preserve">OPOMBA : </t>
  </si>
  <si>
    <t>Tolstojeva ul. 3</t>
  </si>
  <si>
    <t>MARIBOR, MAJ 2018</t>
  </si>
  <si>
    <t>I.</t>
  </si>
  <si>
    <t>1.00</t>
  </si>
  <si>
    <t>PREDDELA</t>
  </si>
  <si>
    <t xml:space="preserve"> 1.01</t>
  </si>
  <si>
    <t xml:space="preserve"> 1.02</t>
  </si>
  <si>
    <t>Postavitev in zavarovanje prečnih profilov</t>
  </si>
  <si>
    <t xml:space="preserve"> 1.03</t>
  </si>
  <si>
    <t>Naprava zavarovanja gradbišča med gradnjo z gradbiščno ograjo in  pripadajočo signalizacijo.</t>
  </si>
  <si>
    <t xml:space="preserve"> 1.04</t>
  </si>
  <si>
    <t>Zakoličba dvorišča z zavarovanjem višin.</t>
  </si>
  <si>
    <t>Rušitev asfaltne površine, debeline ca 5-8 cm, vključno z odstranitvijo odpadnega materiala in odvozom na deponijo gradbenih odpadkov; komlet</t>
  </si>
  <si>
    <t xml:space="preserve"> 2.00</t>
  </si>
  <si>
    <t xml:space="preserve">ZEMELJSKA DELA </t>
  </si>
  <si>
    <t>2.01</t>
  </si>
  <si>
    <t>2.02</t>
  </si>
  <si>
    <t>Planiranje in valjanje planuma spodnjega ustroja do točnosti +/- 3.0 cm v lahki zemljini. Zahtevana zgoščenost planuma spodnjega ustroja je 92 do 95 % po SPP</t>
  </si>
  <si>
    <t xml:space="preserve"> 3.00</t>
  </si>
  <si>
    <t>NEVEZANA NOSILNA PLAST</t>
  </si>
  <si>
    <t xml:space="preserve"> 3.01</t>
  </si>
  <si>
    <t>3.02</t>
  </si>
  <si>
    <t>3.03</t>
  </si>
  <si>
    <t>m</t>
  </si>
  <si>
    <t>Izdelava nevezane nosilne plasti iz drobljenca D 32, v debelini 20,0 cm, zahtevana zbitost plasti je Ev2 80 Mn/m2. Planum NNP sme odstopati od merilne letve za največ ± 10 mm</t>
  </si>
  <si>
    <t>Fino planiranje planuma nevezane nosilne plasti pred vgrajevanjem asfalta z dodatkom peska v količini 2 do 5 mm. Po fini profilaciji sme planum NNP odstopati od merilne letve za največ ± 5 mm.</t>
  </si>
  <si>
    <t>Vgraditev predfabriciranih pogreznjenih betonskih robnikov dim. 8/20/100 cm na betonski temelj.</t>
  </si>
  <si>
    <t>robniki v ravnih linijah</t>
  </si>
  <si>
    <t>4.01</t>
  </si>
  <si>
    <t>4.02</t>
  </si>
  <si>
    <t>Izdelava linijskega požiralnika PHD kanalete, širine 150 mm z LTŽ rešetko, razred C 250, vključno potrebna zemeljska dela in betonski temelj iz betona C 16/20; komplet;</t>
  </si>
  <si>
    <t>4.03</t>
  </si>
  <si>
    <t>4.04</t>
  </si>
  <si>
    <t>4.00</t>
  </si>
  <si>
    <t>VOZIŠČNE KONSTRUKCIJE</t>
  </si>
  <si>
    <t>2.03</t>
  </si>
  <si>
    <t>Dobava in vgradnja geotekstila 300 g na planum spodnjega ustroja</t>
  </si>
  <si>
    <t>1.03</t>
  </si>
  <si>
    <t>SKUPAJ PREDDELA</t>
  </si>
  <si>
    <t xml:space="preserve">SKUPAJ ZEMELJSKA DELA </t>
  </si>
  <si>
    <t>3.00</t>
  </si>
  <si>
    <t>KANALIZACIJA</t>
  </si>
  <si>
    <t>3.01</t>
  </si>
  <si>
    <t>3.04</t>
  </si>
  <si>
    <t>3.05</t>
  </si>
  <si>
    <t>3.06</t>
  </si>
  <si>
    <t>SKUPAJ KANALIZACIJA</t>
  </si>
  <si>
    <t>TUJE STORITVE</t>
  </si>
  <si>
    <t>Projektantski nadzor pri izvajanju del</t>
  </si>
  <si>
    <t>ur</t>
  </si>
  <si>
    <t>Geomehanski nadzor pri izvajanju del</t>
  </si>
  <si>
    <t>SKUPAJ TUJE STORITVE</t>
  </si>
  <si>
    <t>5.00</t>
  </si>
  <si>
    <t>5.01</t>
  </si>
  <si>
    <t>REKAPITULACIJA</t>
  </si>
  <si>
    <t>Zakoličba igrišča z zavarovanjem višin.</t>
  </si>
  <si>
    <t>Postavitev in zavarovanje profilov za izkop kanalskega jarka</t>
  </si>
  <si>
    <t>Zakoličba obstoječih instalacij in potrebni ukrepi za zavarovanje instalacij med gradnjo. Obračun po dejanskih stroških</t>
  </si>
  <si>
    <t>Izkop za kanalizacijo globine do 2.0 m v lahki zemljini z deponijo ob robu izkopanega jarka.</t>
  </si>
  <si>
    <t>Izkop gradbene jame v lahki zemljini za ponikalnike globine do 4,0 m z deponijo ob robu izkopane jame</t>
  </si>
  <si>
    <t>Zasip gradbene jame po vgradnji ponikalnika z izkopano zemljino deponirano ob strani. Zasip se izvede z valjanjem v plasteh, zahtevana zgoščenost vsake plasti je 95 % po SPP, višek izkopane zemljine se odpelje v zbirni center gradbenih odpadkov</t>
  </si>
  <si>
    <t>Izdelava kanalizacije iz cevi iz plastičnih mas, vgrajenih na podložno plast iz peska, PVC, SN 8, ø 160 mm, vključno z napravo posteljice in zasipom cevi v coni cevi z gramozom 0/16 mm</t>
  </si>
  <si>
    <t>Izdelava kanalizacije iz cevi iz plastičnih mas, vgrajenih na podložno plast iz peska, PVC, SN 8, ø 200 mm, vključno z napravo posteljice in zasipom cevi v coni cevi z gramozom 0/16 mm</t>
  </si>
  <si>
    <t>Dobava in vgradnja PE peskolova  fi 400 mm, globine do 2.0 m, vključno z LTŽ pokrovom 400/400 mm</t>
  </si>
  <si>
    <t>Izdelava ponikovalnice iz perforiranih betonskih cevi ø 1200 mm. Globina ponikovalnice je 4,00 m, efektivna globina ponikanje ja 3,0 m. Ponikovalnica je zasipana do vtoka kanalske cevi s peščeno prodnim materialom, obvitim z geotekstilom 200 g</t>
  </si>
  <si>
    <t>Izdelava ponikovalnice iz perforiranih betonskih cevi ø 600 mm. Globina ponikovalnice je do 3,00 m, efektivna globina ponikanje ja 1,5 m. Ponikovalnica je zasipana do vtoka kanalske cevi s peščeno prodnim materialom, obvitim z geotekstilom 200 g</t>
  </si>
  <si>
    <t xml:space="preserve">Dobava in vgraditev pokrova fi 600 mm iz litega železa z zaklepanjem in protihrupnim vložkom, razred C 250, vključno z dobavo in vgradnjo AB okvirja. </t>
  </si>
  <si>
    <t>Izdelava geodetskega posnetka padavinske kanalizacije za potrebe PID-a in katastra</t>
  </si>
  <si>
    <t>DVORIŠČA OŠ DRAGA KOBALA V MARIBORU</t>
  </si>
  <si>
    <t>SANACIJA KLETNIH STEN IN UREDITEV SVETLOBNIH JAŠKOV</t>
  </si>
  <si>
    <t>GRADBENA DELA - DVORIŠČE:</t>
  </si>
  <si>
    <t>II.</t>
  </si>
  <si>
    <t>METEORNA KANALIZACIJA</t>
  </si>
  <si>
    <t>REKAPITULACIJA :</t>
  </si>
  <si>
    <t>METEORNA KANALIZACIJA :</t>
  </si>
  <si>
    <t>GRADBENA DELA - DVORIŠČE :</t>
  </si>
  <si>
    <t xml:space="preserve">III. </t>
  </si>
  <si>
    <t>OPREMA DVORIŠČA :</t>
  </si>
  <si>
    <t>A.</t>
  </si>
  <si>
    <t xml:space="preserve">GRADBENA DELA: </t>
  </si>
  <si>
    <t>SANACIJA KLETNIH STEN IN UREDITEV SVETLOBNIH JAŠKOV :</t>
  </si>
  <si>
    <t>B.</t>
  </si>
  <si>
    <t>ELEKTRO INSTALACIJE :</t>
  </si>
  <si>
    <t>C.</t>
  </si>
  <si>
    <t>UREDITEV ŠOLSKEGA DVORIŠČA IN SANACIJA</t>
  </si>
  <si>
    <t>KLETNIH STEN TRAKTA "A" IN "B"</t>
  </si>
  <si>
    <t xml:space="preserve">SKUPAJ : </t>
  </si>
  <si>
    <t>DDV 22% :</t>
  </si>
  <si>
    <t>UREDITEV SVETLOBNIH JAŠKOV</t>
  </si>
  <si>
    <t>IZOLACIJE KLETNIH STEN</t>
  </si>
  <si>
    <t>Kombinirani strojni in ročni izkop zemljine ob objektu, globine ca 2,50m, do nivoja ca 30 cm pod gornjim robom temelja stene, z deponiranjem materiala na gradbišču; komplet</t>
  </si>
  <si>
    <t>OSTALO</t>
  </si>
  <si>
    <t>5.02</t>
  </si>
  <si>
    <t>Prilagoditev višin pokrovov obstoječih revizijskih jaškov in peskolovov novim niveletam dvorišča, vključno demontaža obstoječih, niveliranje jaškov z vsemi potrebnimi deli in materialom, ter ponovna vgradnja pokrovov; komplet za:</t>
  </si>
  <si>
    <t>revizijske jaške kanalizacije</t>
  </si>
  <si>
    <t>peskolove</t>
  </si>
  <si>
    <t>robniki v ločnih linijah izdelani iz krajših ali rezanih robnikov</t>
  </si>
  <si>
    <t>5.03</t>
  </si>
  <si>
    <t>Ureditev obstoječih zelenic s potrebno izravnavo terena z dobavo potrebne humuzne zemljine ter zasejanjem površine z mešanico travnih semen; komplet</t>
  </si>
  <si>
    <t>METEORNA KANALIZACIJA SKUPAJ</t>
  </si>
  <si>
    <t>2.00</t>
  </si>
  <si>
    <t>Zasip za kletnimi stenami z materialom od izkopa (iz gradbiščne deponije), z utrjevanjem v slojih deb. do 30 cm, do potrebne zbitosti; komplet</t>
  </si>
  <si>
    <t>Zasip ob objektu - do robnika med svetlobnimi jaški, z granuliranim gramoznim materialom (16-32 mm), z dobavo materiala in vgrajevanjem v sloju deb. ca 20 cm; komplet</t>
  </si>
  <si>
    <t xml:space="preserve">Planiranje in utrjevanje planuma spodnjega ustroja zelenice ob traktu A, do točnosti +/- 2 cm; </t>
  </si>
  <si>
    <t>11.</t>
  </si>
  <si>
    <t>12.</t>
  </si>
  <si>
    <t xml:space="preserve">Naprava naklonov dna svetlobnega jaška proti odtoku, s cementno malto ter zagladitev površine </t>
  </si>
  <si>
    <t>13.</t>
  </si>
  <si>
    <t>Dobava in vgradnja predfabriciranih pogreznjenih betonskih robnikov dim. 8/20/100 cm na betonski temelj.</t>
  </si>
  <si>
    <t>14.</t>
  </si>
  <si>
    <t>15.</t>
  </si>
  <si>
    <t>16.</t>
  </si>
  <si>
    <t>17.</t>
  </si>
  <si>
    <t>ZAKLJUČNA DELA</t>
  </si>
  <si>
    <t>SKUPAJ ZAKLJUČNA DELA</t>
  </si>
  <si>
    <t>Nepredvidena in dodatna dela, ki se pojavijo med gradnjo. Upoštevano 10 % vrednosti vseh del.</t>
  </si>
  <si>
    <t xml:space="preserve">Dobava in postavitev kovinskega koša za odpadke; koš na dveh okroglih kovinskih nogah, ovaljne oblike, vključno z notranjim vložkom in z ovalno zaščitno strešico. izdelek je antikorozijsko zaščiten - vroče cinkan in prašno barvan;  barva po ral proizvajalca in izboru arhitekta. Koš se s sidrnimi vijaki fiksira na asfaltno podlago. Koš kot na primer ZIEGLER ELISEO ali primerljivo. </t>
  </si>
  <si>
    <t xml:space="preserve">Dobava in montaža snemljivega konfina iz nerjavečega jekla, višine 900 mm, premera 102 mm, ter z zaobljeno glavo. Komplet s talno sidrno ploščo, ki se s sidrnimi vijaki fiksira na asfaltno površino, ter ključem za zaklepanje-odklepanje konfina. Konfin kot na primer ZIEGLER LOKI ali primerljivo. </t>
  </si>
  <si>
    <t>OPREMA DVORIŠČA SKUPAJ:</t>
  </si>
  <si>
    <t xml:space="preserve">OSNOVNA ŠOLA DRAGA KOBALA MARIBOR </t>
  </si>
  <si>
    <t>OŠ DRAGA KOBALA  - UREDITEV ŠOLSKEGA DVORIŠČA</t>
  </si>
  <si>
    <t>PREDRAČUN STROŠKOV ZA DOBAVO  IN</t>
  </si>
  <si>
    <t>MONTAŽO MATERIALA</t>
  </si>
  <si>
    <t xml:space="preserve">  REKAPITULACIJA</t>
  </si>
  <si>
    <t xml:space="preserve">  JAKI IN ŠIBKI TOK</t>
  </si>
  <si>
    <t xml:space="preserve">  GRADBENA DELA  (preboji, dolblenje reg)</t>
  </si>
  <si>
    <t>h</t>
  </si>
  <si>
    <t xml:space="preserve">  PROJEKTANTSKI NADZOR</t>
  </si>
  <si>
    <t xml:space="preserve">     SKUPAJ:</t>
  </si>
  <si>
    <t xml:space="preserve"> NAVEDENI MATERIALI </t>
  </si>
  <si>
    <t xml:space="preserve"> SE LAHKO NADOMESTIJO Z ENAKOVREDNIMI</t>
  </si>
  <si>
    <t>JAKI IN ŠIBKI TOK</t>
  </si>
  <si>
    <t>Dobava in montaža kablov in cevi, položenih na policah v sklopu objekta in v zemlji po dvorišču, komplet z montažnim priborom in povezavo v razvodnicah in svetilkah</t>
  </si>
  <si>
    <t xml:space="preserve"> </t>
  </si>
  <si>
    <t>LYCY 4x0,75 mm2</t>
  </si>
  <si>
    <t xml:space="preserve">NYY-J 5x2,5mm2 </t>
  </si>
  <si>
    <t xml:space="preserve">NYY-J 5x6mm2 </t>
  </si>
  <si>
    <t>IY(St)Y-2x2x0,8mm</t>
  </si>
  <si>
    <t>PM-Y 1x6mm2</t>
  </si>
  <si>
    <t>I.C. raznih premerov(26-50mm)</t>
  </si>
  <si>
    <t>Obstoječi kandelabri - demontaža, odklop in odvoz  na deponijo:</t>
  </si>
  <si>
    <t>kos</t>
  </si>
  <si>
    <r>
      <t>Stikalni blok +</t>
    </r>
    <r>
      <rPr>
        <b/>
        <sz val="10"/>
        <rFont val="Arial Narrow"/>
        <family val="2"/>
      </rPr>
      <t>SB-1K/A.1</t>
    </r>
    <r>
      <rPr>
        <sz val="10"/>
        <rFont val="Arial Narrow"/>
        <family val="2"/>
      </rPr>
      <t>, izdelan iz kvalitetne dvomilimeterske dvakrat dekapirane pločevine, antikorozijsko zaščiten in opleskan s končnim lak opleskom, dimenzij 400 x 600 x 200 mm.</t>
    </r>
  </si>
  <si>
    <t>Opremljen z vsemi potrebnimi nosilci, nosilno blendo za el. opremo, vrati z enotno ključavnico in elektro opremo (SCHRACK ali enakovredno):</t>
  </si>
  <si>
    <t>močnostno stikalo - odklopnik, tripolno 0,4 kV, 40A</t>
  </si>
  <si>
    <t>instalacijski odklopni enopolni 6 A, karakterist. B</t>
  </si>
  <si>
    <t>instalacijski odklopni enopolni 10 A, karakterist. B</t>
  </si>
  <si>
    <t>instalacijski odklopni enopolni 16 A, karakterist. C</t>
  </si>
  <si>
    <t>instalacijski odklopni tripolni 16 A, karakteristike C</t>
  </si>
  <si>
    <t>kontaktor 230 V; 16A</t>
  </si>
  <si>
    <t>pomožni kontaktor 230V, 16A, 4p</t>
  </si>
  <si>
    <t>stikalna ura, dvokanalna, tedenska</t>
  </si>
  <si>
    <t>zaščitno tokovno stikalo FID 25/0,03, 2p</t>
  </si>
  <si>
    <t>zaščitno tokovno stikalo FID 16/0,03, 4p</t>
  </si>
  <si>
    <t>stikalo 1-0-2, 16A, 1p</t>
  </si>
  <si>
    <t>napajalnik/samo vgradnja/</t>
  </si>
  <si>
    <t>fotorele s sondo</t>
  </si>
  <si>
    <t>prenapetostna zaščita, 3. Stopnje, 15 kA, 4 kV</t>
  </si>
  <si>
    <t>drobni vezni in vijačni material (vodniki P/F, instalacijski kanali, nosilne letve, instalacijske pokrovne blende, vrstne sponke, napisi),</t>
  </si>
  <si>
    <t>Dobava, montaža in priklop svetilk po izbiri arhitekta opreme - svetilke s pripadajočimi elementi regulacije in napajanja ter sijalkami</t>
  </si>
  <si>
    <t>Talna vodotesna svetilka v alu ohišjo z led sijalko 2W, IP67, LD, kot npr. Astro 5, proizvajalec Reggiani</t>
  </si>
  <si>
    <t xml:space="preserve">kos </t>
  </si>
  <si>
    <t>Steber, visok 5m, moči 61W led, 3000 K 4522 lm , IP65, kot Rama 2000, komplet s tipskim temeljem, proizvajalec Gonzalo Mila</t>
  </si>
  <si>
    <t>Instalacijski material tip LEGRAND ali podobno:</t>
  </si>
  <si>
    <t>stikalo navadno</t>
  </si>
  <si>
    <t>razvodnica vodotesna, IP67</t>
  </si>
  <si>
    <t>cev negorljiva premera 16mm</t>
  </si>
  <si>
    <t>Pregledi, meritve ter izdaja certifikatov, prisotnost na kvalitetnem pregledu</t>
  </si>
  <si>
    <t>Površinski odkop rahle zemljine v deb. ca 15 cm z odvozom materiala v trajno deponijo (zelenica ob traktu A); komplet</t>
  </si>
  <si>
    <t>Gradbena dela za postavitev montažnih betonskih temeljev stebrov razsvetljave in klopi ob drevesu; izkop, utrditev dna izkopa, zasip…. - temelji zajeti v popisu del el. instalacij in popisu del opreme</t>
  </si>
  <si>
    <t xml:space="preserve">Dobava in postavitev okrogle sedežne klopi z naslonom, sestavljene iz 4 ločnih segmentov po 90 º, tako da klop tvori polni krog. Klop je izdelana iz nosilnih elementov iz jeklene pločevine in sedežnega dela ter naslona iz kovinskih okroglih palic premera 8 mm. Višina klopi 44 cm, širina sedežnega dela 43 cm, višina z naslonom je 76 cm, notranji radij je 230 cm, zunanji radij pa 372,4 cm. Kovinska klop je antikorozijsko zaščitena - vroče cinkana in prašno barvana;  barva po ral proizvajalca in izboru arhitekta. Klop se s sidrnimi vijaki fiksira na betonske temelje. Klop kot na primer ZIEGLER ALBATROS ali primerljivo, vključno z montažnimi betonskimi temelji in montažnim materialom; komplet. </t>
  </si>
  <si>
    <t>Izvedba toplotne izolacije kletnih stene - pod nivojem terena, z XPS ploščami deb. 16 cm,  plošče za podzemno vgradnjo. Plošče iz ekstrudiranega polistirena (XPS plošče), ne smejo vsebovati freonov (CFC free),  tlačne trdnosti najmanj 300 kPa, z gladko površino in robovi s stopničastim preklopom.  Toplotna prehodnost največ 0,037 W/m2, K . komplet z zaščito izolacije s čepkasto folijo pod nivojem terena, kot sledi:.</t>
  </si>
  <si>
    <t>Toplotna izolacija stene v debelini 16 cm z XPS ploščami, lepljena na hidroizolacijo stene</t>
  </si>
  <si>
    <t>Toplotna izolacija na temelju v debelini ca 6 cm z XPS ploščami, lepljena na hidroizolacijo</t>
  </si>
  <si>
    <t>Naprava vertikalne hidroizolacije kletne stene, v sestavi : 1x hladni bit. premaz, 1x varilni bitumenski trak na poliesterskem nosilcu, kot npr. P4+, polno varjen na podlago, komplet s predhodnim čiščenjem in pripravo površine sten, z vsemi pomožnimi deli in prenosi; hidroizolacijo izvesti do nivoja min. 30 cm pod gornnim robom temelja, ter do višine  kote novo predvidenega terena - trakt A; na kletni steni trakta B se izvede hidroizolacija do višine novo predvidene asfaltne površine; Izdelek mora ustrezati SIST 1031  in  SIST EN 13969. Komplet</t>
  </si>
  <si>
    <t xml:space="preserve">Naprava hidroizolacije dna in obodnih sten svetlobnega jaška v sestavi 1 x hladni bitumenski namaz, 1 x varilni bitumenski trak na poliesterskem nosilcu (npr. P4+). Izolacija obodnih sten jaška se izvede do višine ca 20 cm </t>
  </si>
  <si>
    <t xml:space="preserve">Dobava in postavitev sedežne klopi brez naslona, izdelane iz stranskih delov iz jeklene pločevine in sedežnega dela iz lesenih letev iz trdega egzotičnega lesa (npr. jatoba). Višina klopi 44,5 cm, širina sedežnega dela 42 cm, dolžina klopi je 200 cm. Kovinski deli so antikorozijsko zaščiteni - vroče cinkani in prašno barvani; barva po ral proizvajalca in izboru arhitekta. Klop se s sidrnimi vijaki fiksira na asfaltno površino. Klop kot na primer ZIEGLER RADIUM ali primerljivo, vključno z montažnim materialom; komplet. </t>
  </si>
  <si>
    <t>OSNOVNA ŠOLA DRAGA KOBALA MARIBOR</t>
  </si>
  <si>
    <t>Izdelava nevezane nosilne plasti iz peščeno prodnega ali kamnitega materiala 0/60 mm v debelini 20,0 cm, zahtevana zbitost plasti je Ev2 80 Mn/m2. Planum NNP sme odstopati od merilne letve za največ ± 10 mm</t>
  </si>
  <si>
    <t>Izdelava obrabnozaporne plasti bitumenskega betona iz zmesi AC 11 surf B 50/70 A3 v debelini 5.0 cm.</t>
  </si>
  <si>
    <t>Široki površinski izkop - obstoječi tampon in zemljine III. Ktg. V sloju debeline ca 35- 40 cm z odvozom zemljine na deponijo gradbenih odpadkov; komplet</t>
  </si>
  <si>
    <t>JAKI IN ŠIBKI TOK SKUPAJ</t>
  </si>
  <si>
    <t>PROJEKTANTSKI POPIS DEL IN OPREME</t>
  </si>
  <si>
    <t xml:space="preserve">Dobava in zasaditev drevesa, vključno vsa potrebna zemeljska dela in material; Soliterno drevo  povešave bukve (Fagus sylvatica "Pendula"). Sadika mora biti s koreninsko grudo v kvaliteti obsega debla 20-25 cm in višine 5 m; komplet </t>
  </si>
  <si>
    <t xml:space="preserve">Dobava in zasaditev nizkih pokrovnih rastlin za senčne lege; bršljana (Hedera helix) ali mirtolistne lonicere (Lonicera nitida). Sadi se najmanj 5 sadik / m2; komplet </t>
  </si>
  <si>
    <t>Dobava in vgrajevanje humuzne zemljine v debelini sloja ca 15 cm v površino zelenice ob traktu A; komplet</t>
  </si>
  <si>
    <t>D.</t>
  </si>
  <si>
    <t>ZASADITVE :</t>
  </si>
  <si>
    <t>ZASADITVE SKUPAJ:</t>
  </si>
  <si>
    <t>komplet</t>
  </si>
  <si>
    <t>Izdelava projekta izvedenih del PID in Navodil za obratovanje in vzdrževanje NOV v slovensekem jeziku.</t>
  </si>
  <si>
    <t>komplet:</t>
  </si>
  <si>
    <t>Razna nepredvidena dela - 5 % od vrednosti GO del:</t>
  </si>
  <si>
    <t>Izdelava tehnične dokumentacije Drugi gradbeni načrti - PID in Navodil za obratovanje in vzdrževanje NOV v slovenskem jeziku.</t>
  </si>
  <si>
    <t xml:space="preserve">  IZDELAVA  PID in NOV</t>
  </si>
  <si>
    <t>OPOMBA:</t>
  </si>
  <si>
    <t>Demontaža kovinskih rešetk in rušitev arm. betonskih svetlobnih jaškov kletnih oken trakta A na območju ureditve šolskega dvorišča; jaški svetle dimenzije cca 2,60 x 0,80 m, globine cca 0,80 m; debelina sten in talne plošče jaška cca 20 cm; komplet z nakladanjem odpadnega materiala na prevozno sredstvo in odvozom na pooblaščeno deponijo gradbenih odpadkov.</t>
  </si>
  <si>
    <t>kpl.:</t>
  </si>
  <si>
    <t>Naprava novih svetlobnih jaškov kletnih oken trakta A na območju ureditve dvorišča; dela kot sledi:</t>
  </si>
  <si>
    <t>12.1</t>
  </si>
  <si>
    <t>12.2</t>
  </si>
  <si>
    <t>m3:</t>
  </si>
  <si>
    <t>12.3</t>
  </si>
  <si>
    <t>Dobava in vgraditev betona C 25/30 (MB 30) granulacije 0-16 mm, v AB konstrukcije - talne plošče in stene svetlobnih jaškov,  prereza  0,20 m3/m2, komplet</t>
  </si>
  <si>
    <t>12.4</t>
  </si>
  <si>
    <t>Dobava in vgrajevanje srednje komplicirane armature, neglede na vrsto in prerez - količina armature je ca 140 kg/m3 betona</t>
  </si>
  <si>
    <t>12.5</t>
  </si>
  <si>
    <t>Naprava in odstranitev gladkega opaža robov talne plošče višine 0,20 m; komplet</t>
  </si>
  <si>
    <t>m1:</t>
  </si>
  <si>
    <t>12.6</t>
  </si>
  <si>
    <t>Naprava in odstranitev gladkega opaža sten svetlobnega jaška; opaž višine ca 1,00 m, vključno trikotne letvice 1/1 cm, na zunanjih robovih sten jaška; komplet</t>
  </si>
  <si>
    <t>12.7</t>
  </si>
  <si>
    <t>Naprava in odstranitev opaža preboja čelne stene svetlobnega jaška; opaž iz PVC cevi fi do 10 cm, dolž. Ca 20 cm; komplet</t>
  </si>
  <si>
    <t>kom:</t>
  </si>
  <si>
    <t>12.8</t>
  </si>
  <si>
    <t>12.9</t>
  </si>
  <si>
    <t>12.10</t>
  </si>
  <si>
    <t>12.11</t>
  </si>
  <si>
    <t>Izdelava dobava in montaža kovinske rešetke svetlobnega jaška, jašek je svetle tlorisne velikosti ca 0,80 x 2,60 m, izdelane iz kovinskih ploščatih profilov po vzorcu obstoječih. Rešetka je antikorozijsko zaščitena - vroče cinkana; komplet s priborom za zaklepanje rešetke na okvir</t>
  </si>
  <si>
    <t>Izdelava dobava in montaža (montaža v opaž) kovinskega okvirja rešetke svetlobnega jaška, jašek je svetle tlorisne velikosti ca 0,80 x 2,60 m, okvir izdelan iz L kovinskega profila po vzorcu obstoječih. Okvir je antikorozijsko zaščiten - vroče cinkan; komplet s sidri za vgradnjo v betonske stene svetlobnega jaška</t>
  </si>
  <si>
    <t>12.12</t>
  </si>
  <si>
    <t>12.13</t>
  </si>
  <si>
    <t>Tesnenje stikov sten in dna svetlobnega jaška na predhodno izvedeno hidroizolacijo kletne stene s samolepilnim tesnilnim expandirajočim trakom (npr. po sistemu Mapei ali podobno) ; komplet</t>
  </si>
  <si>
    <t>12.14</t>
  </si>
  <si>
    <t>12.15</t>
  </si>
  <si>
    <t>Zatesnitev odtočne kanalske cevi na prehodu skozi čelno steno svetlobnega jaška; komplet z vsem potrebnim materialom in deli</t>
  </si>
  <si>
    <t>Dobava in vgradnja podbetona pod talne plošče sv. Jaškov; beton C 10-15 v debelini 8 cm</t>
  </si>
  <si>
    <t>Zaradi dotrajanosti in deloma zaradi odstopanja od objekta, se obstoječi svetlobni jaški kletnih oken odstranijo, izvede se novo sidranje jaškov v arm. betonske stebre in kletne zidove in izvedejo se novi arm. betonski svetlobni jaški v obstoječih tlorisnih gabaritih, po vertikali pa se jaški dvignejo do nivoja novo predvidenega terena. Prav tako se izvedejo nove rešetke svetlobnih jaškov. Hidroizolacija kletnih sten se izvede za svetlobnimi jaški, stik sten in dna svetlobnega jaška se zatesni s tesnilnim expandirajočim trakom (npr. po sistemu Mapei ali podobno)</t>
  </si>
  <si>
    <r>
      <t xml:space="preserve">Kompletna naprava sidranja svetlobnih jaškov z vrtanjem sidrnih lukenj </t>
    </r>
    <r>
      <rPr>
        <sz val="11"/>
        <color indexed="8"/>
        <rFont val="Arial"/>
        <family val="2"/>
      </rPr>
      <t>ø</t>
    </r>
    <r>
      <rPr>
        <sz val="11"/>
        <color indexed="8"/>
        <rFont val="Arial CE"/>
        <family val="2"/>
      </rPr>
      <t xml:space="preserve"> 14 mm, globine 15 cm v betonske konstrukcije oz. 25 cm v opečni zid, injiciranjem sidrne mase (npr. HILTI ali podobno) ter vstavljanjem sidrne armature RA </t>
    </r>
    <r>
      <rPr>
        <sz val="11"/>
        <color indexed="8"/>
        <rFont val="Arial"/>
        <family val="2"/>
      </rPr>
      <t>ø</t>
    </r>
    <r>
      <rPr>
        <sz val="11"/>
        <color indexed="8"/>
        <rFont val="Arial CE"/>
        <family val="2"/>
      </rPr>
      <t xml:space="preserve"> 10 mm, dolžine 50 - 60 cm. Sidra se za talno ploščo jaška izvedejo na horizontalnem razmaku max. 25 cm, in na nivoju 10 cm pod zgornjim robom talne plošče (na sredini talne plošče). Sidranje sten svetlobnega jaška se izvede v osi stene, na vertkalnih razmakih max. 20 cm. Za 1 svetlobni jašek se vgradi 12 sider za talno ploščo in 2 x 4 sidra za bočni steni jaška (skupaj 20 sider za 1 svetlobni jašek)  </t>
    </r>
  </si>
  <si>
    <t xml:space="preserve">Pripravljalna in zaključna dela (zaščite obstoječega objekta, postavitev gradbenih profilov in podobna dela) </t>
  </si>
  <si>
    <t>Popust:</t>
  </si>
  <si>
    <t>Skupaj s popustom:</t>
  </si>
  <si>
    <t xml:space="preserve">Strošek rizika ključa po presoji ponudnika: </t>
  </si>
  <si>
    <t>SKUPAJ brez DDV:</t>
  </si>
  <si>
    <t>SKUPAJ z DDV :</t>
  </si>
  <si>
    <t>OPOMBA: naročnik bo kot merodajen upošteval ponudbeni predračun izdelan na tem popisu del!</t>
  </si>
  <si>
    <t>Datum ponudbe: ……</t>
  </si>
  <si>
    <t>žig ponudnika:</t>
  </si>
  <si>
    <t>Podpis ponudnika: ….</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</si>
</sst>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0.0"/>
    <numFmt numFmtId="175" formatCode="#,##0.00\ [$€-1]"/>
    <numFmt numFmtId="176" formatCode="#,##0.00\ _S_I_T"/>
    <numFmt numFmtId="177" formatCode="#,##0.00\ &quot;SIT&quot;"/>
    <numFmt numFmtId="178" formatCode="#,##0.00\ &quot;EUR&quot;"/>
    <numFmt numFmtId="179" formatCode="_(* #,##0.00_);_(* \(#,##0.00\);_(* &quot;-&quot;??_);_(@_)"/>
    <numFmt numFmtId="180" formatCode="#,##0.00\ &quot;€&quot;"/>
    <numFmt numFmtId="181" formatCode="_-* #,##0.00\ [$€-1]_-;\-* #,##0.00\ [$€-1]_-;_-* &quot;-&quot;??\ [$€-1]_-;_-@_-"/>
    <numFmt numFmtId="182" formatCode="_-* #,##0\ _S_I_T_-;\-* #,##0\ _S_I_T_-;_-* &quot;-&quot;??\ _S_I_T_-;_-@_-"/>
  </numFmts>
  <fonts count="72">
    <font>
      <sz val="10"/>
      <name val="Arial CE"/>
      <family val="0"/>
    </font>
    <font>
      <sz val="11"/>
      <name val="Arial CE"/>
      <family val="2"/>
    </font>
    <font>
      <sz val="12"/>
      <name val="Arial"/>
      <family val="2"/>
    </font>
    <font>
      <sz val="11"/>
      <name val="Arial"/>
      <family val="2"/>
    </font>
    <font>
      <u val="single"/>
      <sz val="10"/>
      <color indexed="12"/>
      <name val="Arial CE"/>
      <family val="0"/>
    </font>
    <font>
      <u val="single"/>
      <sz val="10"/>
      <color indexed="36"/>
      <name val="Arial CE"/>
      <family val="0"/>
    </font>
    <font>
      <b/>
      <sz val="11"/>
      <name val="Arial"/>
      <family val="2"/>
    </font>
    <font>
      <b/>
      <sz val="10"/>
      <name val="Arial CE"/>
      <family val="0"/>
    </font>
    <font>
      <sz val="10"/>
      <name val="Arial"/>
      <family val="0"/>
    </font>
    <font>
      <b/>
      <sz val="12"/>
      <name val="Arial CE"/>
      <family val="0"/>
    </font>
    <font>
      <sz val="11"/>
      <color indexed="10"/>
      <name val="Arial"/>
      <family val="0"/>
    </font>
    <font>
      <b/>
      <sz val="10"/>
      <name val="Arial"/>
      <family val="2"/>
    </font>
    <font>
      <sz val="14"/>
      <name val="Arial"/>
      <family val="2"/>
    </font>
    <font>
      <sz val="8"/>
      <name val="Arial CE"/>
      <family val="0"/>
    </font>
    <font>
      <b/>
      <sz val="12"/>
      <name val="Arial"/>
      <family val="2"/>
    </font>
    <font>
      <sz val="12"/>
      <name val="Arial CE"/>
      <family val="0"/>
    </font>
    <font>
      <sz val="14"/>
      <color indexed="10"/>
      <name val="Arial"/>
      <family val="2"/>
    </font>
    <font>
      <sz val="10"/>
      <name val="Arial Narrow"/>
      <family val="2"/>
    </font>
    <font>
      <b/>
      <sz val="10"/>
      <name val="Arial Narrow"/>
      <family val="2"/>
    </font>
    <font>
      <sz val="8"/>
      <name val="Arial Narrow"/>
      <family val="2"/>
    </font>
    <font>
      <b/>
      <sz val="12"/>
      <name val="Arial Narrow"/>
      <family val="2"/>
    </font>
    <font>
      <b/>
      <sz val="12"/>
      <color indexed="12"/>
      <name val="Arial Narrow"/>
      <family val="2"/>
    </font>
    <font>
      <b/>
      <sz val="10"/>
      <color indexed="10"/>
      <name val="Arial Narrow"/>
      <family val="2"/>
    </font>
    <font>
      <b/>
      <sz val="12"/>
      <color indexed="10"/>
      <name val="Arial Narrow"/>
      <family val="2"/>
    </font>
    <font>
      <sz val="11"/>
      <name val="Arial Narrow CE"/>
      <family val="0"/>
    </font>
    <font>
      <sz val="11"/>
      <name val="Arial Narrow"/>
      <family val="2"/>
    </font>
    <font>
      <sz val="10"/>
      <color indexed="10"/>
      <name val="Arial CE"/>
      <family val="0"/>
    </font>
    <font>
      <sz val="11"/>
      <color indexed="8"/>
      <name val="Arial"/>
      <family val="2"/>
    </font>
    <font>
      <sz val="11"/>
      <color indexed="8"/>
      <name val="Arial CE"/>
      <family val="2"/>
    </font>
    <font>
      <b/>
      <sz val="11"/>
      <name val="Arial CE"/>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4"/>
      <color indexed="8"/>
      <name val="Arial"/>
      <family val="2"/>
    </font>
    <font>
      <b/>
      <sz val="11"/>
      <color indexed="8"/>
      <name val="Arial"/>
      <family val="2"/>
    </font>
    <font>
      <sz val="10"/>
      <color indexed="8"/>
      <name val="Arial CE"/>
      <family val="0"/>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theme="1"/>
      <name val="Arial"/>
      <family val="2"/>
    </font>
    <font>
      <sz val="14"/>
      <color theme="1"/>
      <name val="Arial"/>
      <family val="2"/>
    </font>
    <font>
      <sz val="11"/>
      <color theme="1"/>
      <name val="Arial CE"/>
      <family val="2"/>
    </font>
    <font>
      <b/>
      <sz val="11"/>
      <color theme="1"/>
      <name val="Arial"/>
      <family val="2"/>
    </font>
    <font>
      <sz val="10"/>
      <color theme="1"/>
      <name val="Arial CE"/>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9"/>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color indexed="8"/>
      </top>
      <bottom style="thin">
        <color indexed="8"/>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2" fillId="19" borderId="0" applyNumberFormat="0" applyBorder="0" applyAlignment="0" applyProtection="0"/>
    <xf numFmtId="0" fontId="4" fillId="0" borderId="0" applyNumberFormat="0" applyFill="0" applyBorder="0" applyAlignment="0" applyProtection="0"/>
    <xf numFmtId="0" fontId="53" fillId="20" borderId="1" applyNumberFormat="0" applyAlignment="0" applyProtection="0"/>
    <xf numFmtId="0" fontId="54" fillId="0" borderId="0" applyNumberFormat="0" applyFill="0" applyBorder="0" applyAlignment="0" applyProtection="0"/>
    <xf numFmtId="0" fontId="55" fillId="0" borderId="2" applyNumberFormat="0" applyFill="0" applyAlignment="0" applyProtection="0"/>
    <xf numFmtId="0" fontId="56" fillId="0" borderId="3" applyNumberFormat="0" applyFill="0" applyAlignment="0" applyProtection="0"/>
    <xf numFmtId="0" fontId="57" fillId="0" borderId="4" applyNumberFormat="0" applyFill="0" applyAlignment="0" applyProtection="0"/>
    <xf numFmtId="0" fontId="57" fillId="0" borderId="0" applyNumberFormat="0" applyFill="0" applyBorder="0" applyAlignment="0" applyProtection="0"/>
    <xf numFmtId="0" fontId="0" fillId="0" borderId="0">
      <alignment/>
      <protection/>
    </xf>
    <xf numFmtId="0" fontId="24" fillId="0" borderId="0">
      <alignment/>
      <protection/>
    </xf>
    <xf numFmtId="0" fontId="58" fillId="21"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61" fillId="0" borderId="6" applyNumberFormat="0" applyFill="0" applyAlignment="0" applyProtection="0"/>
    <xf numFmtId="0" fontId="62" fillId="29" borderId="7" applyNumberFormat="0" applyAlignment="0" applyProtection="0"/>
    <xf numFmtId="0" fontId="63" fillId="20" borderId="8" applyNumberFormat="0" applyAlignment="0" applyProtection="0"/>
    <xf numFmtId="0" fontId="64"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5" fillId="31" borderId="8" applyNumberFormat="0" applyAlignment="0" applyProtection="0"/>
    <xf numFmtId="0" fontId="66" fillId="0" borderId="9" applyNumberFormat="0" applyFill="0" applyAlignment="0" applyProtection="0"/>
  </cellStyleXfs>
  <cellXfs count="242">
    <xf numFmtId="0" fontId="0" fillId="0" borderId="0" xfId="0" applyAlignment="1">
      <alignment/>
    </xf>
    <xf numFmtId="0" fontId="1" fillId="0" borderId="0" xfId="0" applyFont="1" applyAlignment="1">
      <alignment/>
    </xf>
    <xf numFmtId="4" fontId="0" fillId="0" borderId="0" xfId="0" applyNumberFormat="1" applyAlignment="1">
      <alignment/>
    </xf>
    <xf numFmtId="0" fontId="1" fillId="0" borderId="0" xfId="0" applyFont="1" applyAlignment="1">
      <alignment horizontal="center"/>
    </xf>
    <xf numFmtId="0" fontId="0" fillId="0" borderId="0" xfId="0" applyAlignment="1">
      <alignment/>
    </xf>
    <xf numFmtId="0" fontId="0" fillId="0" borderId="0" xfId="0" applyBorder="1" applyAlignment="1">
      <alignment/>
    </xf>
    <xf numFmtId="4" fontId="0" fillId="0" borderId="10" xfId="0" applyNumberFormat="1" applyBorder="1" applyAlignment="1">
      <alignment/>
    </xf>
    <xf numFmtId="0" fontId="3" fillId="0" borderId="0" xfId="0" applyFont="1" applyAlignment="1">
      <alignment horizontal="justify" vertical="top" wrapText="1"/>
    </xf>
    <xf numFmtId="0" fontId="3" fillId="0" borderId="0" xfId="0" applyFont="1" applyAlignment="1">
      <alignment horizontal="center" wrapText="1"/>
    </xf>
    <xf numFmtId="1" fontId="3" fillId="0" borderId="0" xfId="0" applyNumberFormat="1" applyFont="1" applyAlignment="1">
      <alignment horizontal="right" wrapText="1"/>
    </xf>
    <xf numFmtId="4" fontId="0" fillId="0" borderId="0" xfId="0" applyNumberFormat="1" applyFont="1" applyAlignment="1">
      <alignment/>
    </xf>
    <xf numFmtId="0" fontId="0" fillId="0" borderId="0" xfId="0" applyFont="1" applyAlignment="1">
      <alignment horizontal="right"/>
    </xf>
    <xf numFmtId="49" fontId="7" fillId="0" borderId="0" xfId="0" applyNumberFormat="1" applyFont="1" applyBorder="1" applyAlignment="1">
      <alignment horizontal="center" vertical="top" wrapText="1"/>
    </xf>
    <xf numFmtId="4" fontId="3" fillId="0" borderId="0" xfId="0" applyNumberFormat="1" applyFont="1" applyAlignment="1">
      <alignment/>
    </xf>
    <xf numFmtId="0" fontId="3" fillId="0" borderId="0" xfId="0" applyFont="1" applyAlignment="1">
      <alignment horizontal="right"/>
    </xf>
    <xf numFmtId="0" fontId="3" fillId="0" borderId="0" xfId="0" applyFont="1" applyAlignment="1">
      <alignment/>
    </xf>
    <xf numFmtId="49" fontId="3" fillId="0" borderId="0" xfId="0" applyNumberFormat="1" applyFont="1" applyAlignment="1">
      <alignment horizontal="center" vertical="top"/>
    </xf>
    <xf numFmtId="0" fontId="3" fillId="0" borderId="0" xfId="0" applyFont="1" applyAlignment="1">
      <alignment horizontal="center"/>
    </xf>
    <xf numFmtId="49" fontId="1" fillId="0" borderId="0" xfId="0" applyNumberFormat="1" applyFont="1" applyAlignment="1">
      <alignment horizontal="center" vertical="top" wrapText="1"/>
    </xf>
    <xf numFmtId="4" fontId="1" fillId="0" borderId="0" xfId="0" applyNumberFormat="1" applyFont="1" applyAlignment="1">
      <alignment/>
    </xf>
    <xf numFmtId="49" fontId="0" fillId="0" borderId="0" xfId="0" applyNumberFormat="1" applyAlignment="1">
      <alignment horizontal="center"/>
    </xf>
    <xf numFmtId="4" fontId="3" fillId="0" borderId="0" xfId="0" applyNumberFormat="1" applyFont="1" applyBorder="1" applyAlignment="1">
      <alignment/>
    </xf>
    <xf numFmtId="0" fontId="3" fillId="0" borderId="0" xfId="0" applyFont="1" applyBorder="1" applyAlignment="1">
      <alignment horizontal="right"/>
    </xf>
    <xf numFmtId="0" fontId="1" fillId="0" borderId="0" xfId="0" applyFont="1" applyBorder="1" applyAlignment="1">
      <alignment vertical="top" wrapText="1"/>
    </xf>
    <xf numFmtId="0" fontId="0" fillId="0" borderId="10" xfId="0" applyFont="1" applyBorder="1" applyAlignment="1">
      <alignment/>
    </xf>
    <xf numFmtId="0" fontId="0" fillId="0" borderId="10" xfId="0" applyBorder="1" applyAlignment="1">
      <alignment horizontal="center"/>
    </xf>
    <xf numFmtId="4" fontId="8" fillId="0" borderId="10" xfId="0" applyNumberFormat="1" applyFont="1" applyBorder="1" applyAlignment="1">
      <alignment/>
    </xf>
    <xf numFmtId="0" fontId="0" fillId="0" borderId="10" xfId="0" applyBorder="1" applyAlignment="1">
      <alignment horizontal="right"/>
    </xf>
    <xf numFmtId="4" fontId="10" fillId="0" borderId="0" xfId="0" applyNumberFormat="1" applyFont="1" applyAlignment="1">
      <alignment/>
    </xf>
    <xf numFmtId="0" fontId="10" fillId="0" borderId="0" xfId="0" applyFont="1" applyAlignment="1">
      <alignment/>
    </xf>
    <xf numFmtId="0" fontId="1" fillId="0" borderId="0" xfId="0" applyFont="1" applyAlignment="1">
      <alignment horizontal="left" vertical="top" wrapText="1"/>
    </xf>
    <xf numFmtId="0" fontId="1" fillId="0" borderId="0" xfId="0" applyFont="1" applyFill="1" applyBorder="1" applyAlignment="1">
      <alignment vertical="top" wrapText="1"/>
    </xf>
    <xf numFmtId="0" fontId="1" fillId="0" borderId="0" xfId="0" applyFont="1" applyFill="1" applyBorder="1" applyAlignment="1">
      <alignment horizontal="center"/>
    </xf>
    <xf numFmtId="0" fontId="3" fillId="0" borderId="0" xfId="0" applyFont="1" applyFill="1" applyAlignment="1">
      <alignment/>
    </xf>
    <xf numFmtId="4" fontId="3" fillId="0" borderId="0" xfId="0" applyNumberFormat="1" applyFont="1" applyFill="1" applyAlignment="1">
      <alignment/>
    </xf>
    <xf numFmtId="0" fontId="1" fillId="0" borderId="0" xfId="0" applyFont="1" applyBorder="1" applyAlignment="1">
      <alignment horizontal="right"/>
    </xf>
    <xf numFmtId="49" fontId="9" fillId="0" borderId="0" xfId="0" applyNumberFormat="1" applyFont="1" applyBorder="1" applyAlignment="1">
      <alignment horizontal="center" vertical="top" wrapText="1"/>
    </xf>
    <xf numFmtId="3" fontId="3" fillId="0" borderId="0" xfId="0" applyNumberFormat="1" applyFont="1" applyAlignment="1">
      <alignment/>
    </xf>
    <xf numFmtId="49" fontId="1" fillId="0" borderId="0" xfId="0" applyNumberFormat="1" applyFont="1" applyBorder="1" applyAlignment="1">
      <alignment horizontal="center" vertical="top" wrapText="1"/>
    </xf>
    <xf numFmtId="0" fontId="1" fillId="0" borderId="0" xfId="0" applyFont="1" applyAlignment="1">
      <alignment horizontal="right"/>
    </xf>
    <xf numFmtId="0" fontId="3" fillId="0" borderId="0" xfId="0" applyFont="1" applyBorder="1" applyAlignment="1">
      <alignment horizontal="center"/>
    </xf>
    <xf numFmtId="4" fontId="3" fillId="0" borderId="0" xfId="0" applyNumberFormat="1" applyFont="1" applyBorder="1" applyAlignment="1">
      <alignment horizontal="right"/>
    </xf>
    <xf numFmtId="4" fontId="3" fillId="0" borderId="0" xfId="0" applyNumberFormat="1" applyFont="1" applyBorder="1" applyAlignment="1">
      <alignment/>
    </xf>
    <xf numFmtId="0" fontId="3" fillId="0" borderId="0" xfId="0" applyFont="1" applyBorder="1" applyAlignment="1">
      <alignment horizontal="justify" vertical="top"/>
    </xf>
    <xf numFmtId="0" fontId="3" fillId="0" borderId="0" xfId="0" applyFont="1" applyBorder="1" applyAlignment="1">
      <alignment horizontal="center" vertical="top"/>
    </xf>
    <xf numFmtId="49" fontId="3" fillId="0" borderId="0" xfId="0" applyNumberFormat="1" applyFont="1" applyBorder="1" applyAlignment="1">
      <alignment horizontal="center" vertical="top"/>
    </xf>
    <xf numFmtId="0" fontId="3" fillId="0" borderId="10" xfId="0" applyFont="1" applyBorder="1" applyAlignment="1">
      <alignment horizontal="center"/>
    </xf>
    <xf numFmtId="4" fontId="3" fillId="0" borderId="10" xfId="0" applyNumberFormat="1" applyFont="1" applyBorder="1" applyAlignment="1">
      <alignment horizontal="right"/>
    </xf>
    <xf numFmtId="4" fontId="3" fillId="0" borderId="10" xfId="0" applyNumberFormat="1" applyFont="1" applyBorder="1" applyAlignment="1">
      <alignment/>
    </xf>
    <xf numFmtId="0" fontId="6" fillId="0" borderId="0" xfId="0" applyFont="1" applyBorder="1" applyAlignment="1">
      <alignment horizontal="center" vertical="top"/>
    </xf>
    <xf numFmtId="4" fontId="1" fillId="0" borderId="0" xfId="0" applyNumberFormat="1" applyFont="1" applyAlignment="1">
      <alignment/>
    </xf>
    <xf numFmtId="0" fontId="3" fillId="0" borderId="0" xfId="0" applyFont="1" applyAlignment="1">
      <alignment horizontal="left" vertical="top" wrapText="1"/>
    </xf>
    <xf numFmtId="4" fontId="10" fillId="0" borderId="0" xfId="0" applyNumberFormat="1" applyFont="1" applyAlignment="1">
      <alignment/>
    </xf>
    <xf numFmtId="0" fontId="10" fillId="0" borderId="0" xfId="0" applyFont="1" applyAlignment="1">
      <alignment/>
    </xf>
    <xf numFmtId="0" fontId="0" fillId="0" borderId="0" xfId="0" applyFont="1" applyAlignment="1">
      <alignment horizontal="left" vertical="top" wrapText="1"/>
    </xf>
    <xf numFmtId="0" fontId="2" fillId="0" borderId="0" xfId="0" applyFont="1" applyAlignment="1">
      <alignment horizontal="left"/>
    </xf>
    <xf numFmtId="0" fontId="3" fillId="0" borderId="0" xfId="0" applyFont="1" applyAlignment="1">
      <alignment horizontal="justify" vertical="top"/>
    </xf>
    <xf numFmtId="0" fontId="1" fillId="0" borderId="0" xfId="0" applyFont="1" applyAlignment="1">
      <alignment horizontal="justify" vertical="top" wrapText="1"/>
    </xf>
    <xf numFmtId="0" fontId="1" fillId="0" borderId="0" xfId="0" applyFont="1" applyBorder="1" applyAlignment="1">
      <alignment horizontal="justify" vertical="top" wrapText="1"/>
    </xf>
    <xf numFmtId="0" fontId="3" fillId="0" borderId="10" xfId="0" applyFont="1" applyBorder="1" applyAlignment="1">
      <alignment horizontal="justify" vertical="top"/>
    </xf>
    <xf numFmtId="171" fontId="3" fillId="0" borderId="0" xfId="0" applyNumberFormat="1" applyFont="1" applyAlignment="1">
      <alignment/>
    </xf>
    <xf numFmtId="171" fontId="0" fillId="0" borderId="0" xfId="0" applyNumberFormat="1" applyFont="1" applyAlignment="1">
      <alignment horizontal="right"/>
    </xf>
    <xf numFmtId="171" fontId="3" fillId="0" borderId="0" xfId="0" applyNumberFormat="1" applyFont="1" applyBorder="1" applyAlignment="1">
      <alignment horizontal="right"/>
    </xf>
    <xf numFmtId="171" fontId="3" fillId="0" borderId="0" xfId="0" applyNumberFormat="1" applyFont="1" applyAlignment="1">
      <alignment horizontal="right"/>
    </xf>
    <xf numFmtId="171" fontId="3" fillId="0" borderId="10" xfId="0" applyNumberFormat="1" applyFont="1" applyBorder="1" applyAlignment="1">
      <alignment horizontal="right"/>
    </xf>
    <xf numFmtId="49" fontId="1" fillId="0" borderId="0" xfId="0" applyNumberFormat="1" applyFont="1" applyBorder="1" applyAlignment="1">
      <alignment horizontal="center" vertical="top"/>
    </xf>
    <xf numFmtId="171" fontId="3" fillId="0" borderId="0" xfId="0" applyNumberFormat="1" applyFont="1" applyFill="1" applyAlignment="1">
      <alignment/>
    </xf>
    <xf numFmtId="171" fontId="1" fillId="0" borderId="0" xfId="0" applyNumberFormat="1" applyFont="1" applyBorder="1" applyAlignment="1">
      <alignment/>
    </xf>
    <xf numFmtId="0" fontId="6" fillId="0" borderId="0" xfId="0" applyFont="1" applyAlignment="1">
      <alignment horizontal="justify" vertical="top"/>
    </xf>
    <xf numFmtId="0" fontId="8" fillId="0" borderId="0" xfId="0" applyFont="1" applyAlignment="1">
      <alignment horizontal="center"/>
    </xf>
    <xf numFmtId="0" fontId="8" fillId="0" borderId="0" xfId="0" applyFont="1" applyAlignment="1">
      <alignment/>
    </xf>
    <xf numFmtId="4" fontId="12" fillId="0" borderId="0" xfId="0" applyNumberFormat="1" applyFont="1" applyAlignment="1">
      <alignment/>
    </xf>
    <xf numFmtId="0" fontId="11" fillId="0" borderId="0" xfId="0" applyFont="1" applyAlignment="1">
      <alignment vertical="top"/>
    </xf>
    <xf numFmtId="0" fontId="12" fillId="0" borderId="0" xfId="0" applyFont="1" applyAlignment="1">
      <alignment horizontal="left"/>
    </xf>
    <xf numFmtId="0" fontId="8" fillId="0" borderId="0" xfId="0" applyFont="1" applyAlignment="1">
      <alignment horizontal="right"/>
    </xf>
    <xf numFmtId="0" fontId="2" fillId="0" borderId="0" xfId="0" applyFont="1" applyAlignment="1">
      <alignment/>
    </xf>
    <xf numFmtId="49" fontId="8" fillId="0" borderId="0" xfId="0" applyNumberFormat="1" applyFont="1" applyAlignment="1">
      <alignment horizontal="center" vertical="top" wrapText="1"/>
    </xf>
    <xf numFmtId="0" fontId="8" fillId="0" borderId="0" xfId="0" applyFont="1" applyAlignment="1">
      <alignment/>
    </xf>
    <xf numFmtId="4" fontId="8" fillId="0" borderId="0" xfId="0" applyNumberFormat="1" applyFont="1" applyAlignment="1">
      <alignment/>
    </xf>
    <xf numFmtId="0" fontId="12" fillId="0" borderId="0" xfId="0" applyFont="1" applyAlignment="1">
      <alignment horizontal="center"/>
    </xf>
    <xf numFmtId="181" fontId="3" fillId="0" borderId="0" xfId="0" applyNumberFormat="1" applyFont="1" applyAlignment="1">
      <alignment/>
    </xf>
    <xf numFmtId="181" fontId="3" fillId="0" borderId="0" xfId="0" applyNumberFormat="1" applyFont="1" applyBorder="1" applyAlignment="1">
      <alignment/>
    </xf>
    <xf numFmtId="171" fontId="0" fillId="0" borderId="0" xfId="0" applyNumberFormat="1" applyBorder="1" applyAlignment="1">
      <alignment/>
    </xf>
    <xf numFmtId="49" fontId="6" fillId="0" borderId="0" xfId="0" applyNumberFormat="1" applyFont="1" applyBorder="1" applyAlignment="1">
      <alignment horizontal="center" vertical="top"/>
    </xf>
    <xf numFmtId="49" fontId="6" fillId="0" borderId="0" xfId="0" applyNumberFormat="1" applyFont="1" applyBorder="1" applyAlignment="1">
      <alignment horizontal="justify" vertical="top" wrapText="1"/>
    </xf>
    <xf numFmtId="49" fontId="3" fillId="0" borderId="0" xfId="0" applyNumberFormat="1" applyFont="1" applyBorder="1" applyAlignment="1">
      <alignment horizontal="center"/>
    </xf>
    <xf numFmtId="4" fontId="3" fillId="0" borderId="0" xfId="0" applyNumberFormat="1" applyFont="1" applyBorder="1" applyAlignment="1">
      <alignment/>
    </xf>
    <xf numFmtId="171" fontId="3" fillId="0" borderId="0" xfId="0" applyNumberFormat="1" applyFont="1" applyBorder="1" applyAlignment="1">
      <alignment/>
    </xf>
    <xf numFmtId="49" fontId="3" fillId="0" borderId="0" xfId="0" applyNumberFormat="1" applyFont="1" applyBorder="1" applyAlignment="1">
      <alignment horizontal="justify" vertical="top" wrapText="1"/>
    </xf>
    <xf numFmtId="0" fontId="3" fillId="0" borderId="0" xfId="0" applyFont="1" applyBorder="1" applyAlignment="1">
      <alignment/>
    </xf>
    <xf numFmtId="1" fontId="3" fillId="0" borderId="0" xfId="0" applyNumberFormat="1" applyFont="1" applyBorder="1" applyAlignment="1">
      <alignment/>
    </xf>
    <xf numFmtId="49" fontId="14" fillId="0" borderId="0" xfId="0" applyNumberFormat="1" applyFont="1" applyBorder="1" applyAlignment="1">
      <alignment horizontal="center" vertical="top"/>
    </xf>
    <xf numFmtId="49" fontId="14" fillId="0" borderId="0" xfId="0" applyNumberFormat="1" applyFont="1" applyBorder="1" applyAlignment="1">
      <alignment horizontal="justify" vertical="top" wrapText="1"/>
    </xf>
    <xf numFmtId="49" fontId="3" fillId="0" borderId="0" xfId="0" applyNumberFormat="1" applyFont="1" applyFill="1" applyBorder="1" applyAlignment="1">
      <alignment horizontal="center" vertical="top"/>
    </xf>
    <xf numFmtId="49" fontId="3" fillId="0" borderId="0" xfId="0" applyNumberFormat="1" applyFont="1" applyFill="1" applyBorder="1" applyAlignment="1">
      <alignment horizontal="justify" vertical="top" wrapText="1"/>
    </xf>
    <xf numFmtId="49" fontId="3" fillId="0" borderId="0" xfId="0" applyNumberFormat="1" applyFont="1" applyBorder="1" applyAlignment="1">
      <alignment horizontal="left"/>
    </xf>
    <xf numFmtId="49" fontId="3" fillId="0" borderId="0" xfId="0" applyNumberFormat="1" applyFont="1" applyBorder="1" applyAlignment="1">
      <alignment horizontal="right"/>
    </xf>
    <xf numFmtId="0" fontId="0" fillId="0" borderId="10" xfId="0" applyBorder="1" applyAlignment="1">
      <alignment/>
    </xf>
    <xf numFmtId="2" fontId="3" fillId="0" borderId="0" xfId="0" applyNumberFormat="1" applyFont="1" applyBorder="1" applyAlignment="1">
      <alignment horizontal="center" vertical="top"/>
    </xf>
    <xf numFmtId="171" fontId="3" fillId="0" borderId="0" xfId="0" applyNumberFormat="1" applyFont="1" applyBorder="1" applyAlignment="1">
      <alignment/>
    </xf>
    <xf numFmtId="49" fontId="6" fillId="0" borderId="0" xfId="0" applyNumberFormat="1" applyFont="1" applyBorder="1" applyAlignment="1">
      <alignment horizontal="left" vertical="top"/>
    </xf>
    <xf numFmtId="49" fontId="3" fillId="0" borderId="0" xfId="0" applyNumberFormat="1" applyFont="1" applyBorder="1" applyAlignment="1">
      <alignment horizontal="left" vertical="top"/>
    </xf>
    <xf numFmtId="2" fontId="3" fillId="0" borderId="0" xfId="0" applyNumberFormat="1" applyFont="1" applyBorder="1" applyAlignment="1">
      <alignment horizontal="left" vertical="top"/>
    </xf>
    <xf numFmtId="3" fontId="3" fillId="0" borderId="0" xfId="0" applyNumberFormat="1" applyFont="1" applyBorder="1" applyAlignment="1">
      <alignment/>
    </xf>
    <xf numFmtId="9" fontId="3" fillId="0" borderId="0" xfId="0" applyNumberFormat="1" applyFont="1" applyBorder="1" applyAlignment="1">
      <alignment/>
    </xf>
    <xf numFmtId="0" fontId="15" fillId="0" borderId="0" xfId="0" applyFont="1" applyAlignment="1">
      <alignment/>
    </xf>
    <xf numFmtId="0" fontId="1" fillId="0" borderId="0" xfId="0" applyFont="1" applyAlignment="1">
      <alignment horizontal="center"/>
    </xf>
    <xf numFmtId="0" fontId="1" fillId="0" borderId="0" xfId="0" applyFont="1" applyAlignment="1">
      <alignment/>
    </xf>
    <xf numFmtId="181" fontId="1" fillId="0" borderId="0" xfId="0" applyNumberFormat="1" applyFont="1" applyAlignment="1">
      <alignment/>
    </xf>
    <xf numFmtId="181" fontId="1" fillId="0" borderId="10" xfId="0" applyNumberFormat="1" applyFont="1" applyBorder="1" applyAlignment="1">
      <alignment/>
    </xf>
    <xf numFmtId="171" fontId="1" fillId="0" borderId="0" xfId="0" applyNumberFormat="1" applyFont="1" applyAlignment="1">
      <alignment/>
    </xf>
    <xf numFmtId="49" fontId="3" fillId="0" borderId="10" xfId="0" applyNumberFormat="1" applyFont="1" applyBorder="1" applyAlignment="1">
      <alignment horizontal="center" vertical="top"/>
    </xf>
    <xf numFmtId="49" fontId="3" fillId="0" borderId="10" xfId="0" applyNumberFormat="1" applyFont="1" applyBorder="1" applyAlignment="1">
      <alignment horizontal="left" vertical="top"/>
    </xf>
    <xf numFmtId="49" fontId="3" fillId="0" borderId="10" xfId="0" applyNumberFormat="1" applyFont="1" applyBorder="1" applyAlignment="1">
      <alignment horizontal="center"/>
    </xf>
    <xf numFmtId="4" fontId="3" fillId="0" borderId="10" xfId="0" applyNumberFormat="1" applyFont="1" applyBorder="1" applyAlignment="1">
      <alignment/>
    </xf>
    <xf numFmtId="171" fontId="3" fillId="0" borderId="10" xfId="0" applyNumberFormat="1" applyFont="1" applyBorder="1" applyAlignment="1">
      <alignment/>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xf>
    <xf numFmtId="4" fontId="3" fillId="0" borderId="0" xfId="0" applyNumberFormat="1" applyFont="1" applyBorder="1" applyAlignment="1">
      <alignment vertical="center"/>
    </xf>
    <xf numFmtId="171" fontId="3" fillId="0" borderId="0" xfId="0" applyNumberFormat="1" applyFont="1" applyBorder="1" applyAlignment="1">
      <alignment vertical="center"/>
    </xf>
    <xf numFmtId="0" fontId="3" fillId="0" borderId="0" xfId="0" applyFont="1" applyBorder="1" applyAlignment="1">
      <alignment vertical="center"/>
    </xf>
    <xf numFmtId="49" fontId="6" fillId="0" borderId="10" xfId="0" applyNumberFormat="1" applyFont="1" applyBorder="1" applyAlignment="1">
      <alignment horizontal="center" vertical="top"/>
    </xf>
    <xf numFmtId="49" fontId="6" fillId="0" borderId="10" xfId="0" applyNumberFormat="1" applyFont="1" applyBorder="1" applyAlignment="1">
      <alignment horizontal="left" vertical="top"/>
    </xf>
    <xf numFmtId="49" fontId="3" fillId="0" borderId="0" xfId="0" applyNumberFormat="1" applyFont="1" applyBorder="1" applyAlignment="1">
      <alignment horizontal="justify" vertical="center" wrapText="1"/>
    </xf>
    <xf numFmtId="0" fontId="1" fillId="0" borderId="0" xfId="0" applyFont="1" applyAlignment="1">
      <alignment vertical="center"/>
    </xf>
    <xf numFmtId="181" fontId="1" fillId="0" borderId="0" xfId="0" applyNumberFormat="1" applyFont="1" applyAlignment="1">
      <alignment vertical="center"/>
    </xf>
    <xf numFmtId="49" fontId="1" fillId="0" borderId="0" xfId="0" applyNumberFormat="1" applyFont="1" applyBorder="1" applyAlignment="1">
      <alignment horizontal="center"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xf>
    <xf numFmtId="0" fontId="1" fillId="0" borderId="0" xfId="0" applyFont="1" applyAlignment="1">
      <alignment horizontal="center" vertical="center"/>
    </xf>
    <xf numFmtId="9" fontId="1" fillId="0" borderId="0" xfId="0" applyNumberFormat="1" applyFont="1" applyAlignment="1">
      <alignment vertical="center"/>
    </xf>
    <xf numFmtId="0" fontId="15" fillId="0" borderId="0" xfId="0" applyFont="1" applyAlignment="1">
      <alignment vertical="center"/>
    </xf>
    <xf numFmtId="0" fontId="15" fillId="0" borderId="11" xfId="0" applyFont="1" applyBorder="1" applyAlignment="1">
      <alignment vertical="center"/>
    </xf>
    <xf numFmtId="0" fontId="16" fillId="0" borderId="0" xfId="0" applyFont="1" applyBorder="1" applyAlignment="1">
      <alignment horizontal="left"/>
    </xf>
    <xf numFmtId="0" fontId="9" fillId="0" borderId="0" xfId="0" applyFont="1" applyAlignment="1">
      <alignment vertical="center"/>
    </xf>
    <xf numFmtId="0" fontId="9" fillId="0" borderId="0" xfId="0" applyFont="1" applyAlignment="1">
      <alignment horizontal="center" vertical="top"/>
    </xf>
    <xf numFmtId="0" fontId="0" fillId="0" borderId="0" xfId="0" applyAlignment="1">
      <alignment horizontal="center" vertical="top"/>
    </xf>
    <xf numFmtId="0" fontId="3" fillId="0" borderId="0" xfId="0" applyNumberFormat="1" applyFont="1" applyBorder="1" applyAlignment="1">
      <alignment horizontal="justify" vertical="top" wrapText="1"/>
    </xf>
    <xf numFmtId="0" fontId="0" fillId="0" borderId="0" xfId="0" applyAlignment="1">
      <alignment horizontal="center"/>
    </xf>
    <xf numFmtId="3" fontId="3" fillId="0" borderId="0" xfId="0" applyNumberFormat="1" applyFont="1" applyBorder="1" applyAlignment="1">
      <alignment horizontal="center"/>
    </xf>
    <xf numFmtId="0" fontId="0" fillId="0" borderId="10" xfId="0" applyBorder="1" applyAlignment="1">
      <alignment horizontal="center" vertical="top"/>
    </xf>
    <xf numFmtId="0" fontId="15" fillId="0" borderId="0" xfId="0" applyFont="1" applyAlignment="1">
      <alignment horizontal="center" vertical="center"/>
    </xf>
    <xf numFmtId="181" fontId="3" fillId="0" borderId="0" xfId="0" applyNumberFormat="1" applyFont="1" applyAlignment="1">
      <alignment vertical="center"/>
    </xf>
    <xf numFmtId="0" fontId="0" fillId="0" borderId="0" xfId="0" applyBorder="1" applyAlignment="1">
      <alignment vertical="center"/>
    </xf>
    <xf numFmtId="0" fontId="0" fillId="0" borderId="0" xfId="0" applyAlignment="1">
      <alignment horizontal="justify" vertical="top"/>
    </xf>
    <xf numFmtId="0" fontId="17" fillId="0" borderId="0" xfId="0" applyFont="1" applyAlignment="1">
      <alignment horizontal="center"/>
    </xf>
    <xf numFmtId="171" fontId="17" fillId="0" borderId="0" xfId="0" applyNumberFormat="1" applyFont="1" applyBorder="1" applyAlignment="1">
      <alignment/>
    </xf>
    <xf numFmtId="0" fontId="18" fillId="0" borderId="0" xfId="0" applyFont="1" applyAlignment="1">
      <alignment horizontal="center"/>
    </xf>
    <xf numFmtId="0" fontId="17" fillId="0" borderId="0" xfId="0" applyFont="1" applyAlignment="1">
      <alignment horizontal="right"/>
    </xf>
    <xf numFmtId="4" fontId="17" fillId="0" borderId="0" xfId="0" applyNumberFormat="1" applyFont="1" applyFill="1" applyAlignment="1">
      <alignment wrapText="1"/>
    </xf>
    <xf numFmtId="0" fontId="22" fillId="0" borderId="0" xfId="0" applyFont="1" applyAlignment="1">
      <alignment horizontal="center"/>
    </xf>
    <xf numFmtId="0" fontId="17" fillId="0" borderId="0" xfId="0" applyFont="1" applyFill="1" applyAlignment="1">
      <alignment horizontal="center"/>
    </xf>
    <xf numFmtId="0" fontId="17" fillId="0" borderId="0" xfId="0" applyFont="1" applyFill="1" applyAlignment="1">
      <alignment horizontal="right"/>
    </xf>
    <xf numFmtId="0" fontId="17" fillId="0" borderId="0" xfId="0" applyFont="1" applyFill="1" applyAlignment="1">
      <alignment horizontal="justify" vertical="top" wrapText="1"/>
    </xf>
    <xf numFmtId="0" fontId="17" fillId="0" borderId="0" xfId="0" applyFont="1" applyFill="1" applyAlignment="1">
      <alignment horizontal="center" wrapText="1"/>
    </xf>
    <xf numFmtId="182" fontId="17" fillId="0" borderId="0" xfId="61" applyNumberFormat="1" applyFont="1" applyFill="1" applyAlignment="1">
      <alignment horizontal="right" wrapText="1"/>
    </xf>
    <xf numFmtId="0" fontId="17" fillId="0" borderId="0" xfId="0" applyFont="1" applyAlignment="1">
      <alignment horizontal="center" vertical="top"/>
    </xf>
    <xf numFmtId="0" fontId="17" fillId="0" borderId="0" xfId="41" applyFont="1" applyAlignment="1">
      <alignment horizontal="center"/>
      <protection/>
    </xf>
    <xf numFmtId="0" fontId="17" fillId="0" borderId="0" xfId="0" applyFont="1" applyAlignment="1">
      <alignment horizontal="justify"/>
    </xf>
    <xf numFmtId="171" fontId="19" fillId="0" borderId="0" xfId="0" applyNumberFormat="1" applyFont="1" applyAlignment="1">
      <alignment horizontal="right"/>
    </xf>
    <xf numFmtId="171" fontId="20" fillId="0" borderId="0" xfId="0" applyNumberFormat="1" applyFont="1" applyAlignment="1">
      <alignment horizontal="right"/>
    </xf>
    <xf numFmtId="181" fontId="11" fillId="0" borderId="0" xfId="61" applyNumberFormat="1" applyFont="1" applyFill="1" applyBorder="1" applyAlignment="1">
      <alignment horizontal="right"/>
    </xf>
    <xf numFmtId="181" fontId="18" fillId="0" borderId="0" xfId="0" applyNumberFormat="1" applyFont="1" applyFill="1" applyAlignment="1">
      <alignment horizontal="right" wrapText="1"/>
    </xf>
    <xf numFmtId="0" fontId="9" fillId="0" borderId="0" xfId="0" applyFont="1" applyAlignment="1">
      <alignment horizontal="justify" vertical="top"/>
    </xf>
    <xf numFmtId="0" fontId="17" fillId="0" borderId="0" xfId="0" applyFont="1" applyAlignment="1">
      <alignment horizontal="justify" vertical="top"/>
    </xf>
    <xf numFmtId="0" fontId="18" fillId="0" borderId="0" xfId="0" applyFont="1" applyAlignment="1">
      <alignment horizontal="justify" vertical="top"/>
    </xf>
    <xf numFmtId="0" fontId="22" fillId="0" borderId="0" xfId="0" applyFont="1" applyAlignment="1">
      <alignment horizontal="justify" vertical="top"/>
    </xf>
    <xf numFmtId="3" fontId="17" fillId="0" borderId="0" xfId="0" applyNumberFormat="1" applyFont="1" applyAlignment="1">
      <alignment horizontal="justify" vertical="top"/>
    </xf>
    <xf numFmtId="0" fontId="18" fillId="0" borderId="0" xfId="0" applyFont="1" applyAlignment="1">
      <alignment horizontal="justify" vertical="top"/>
    </xf>
    <xf numFmtId="0" fontId="17" fillId="0" borderId="0" xfId="0" applyFont="1" applyFill="1" applyAlignment="1">
      <alignment horizontal="justify" vertical="top"/>
    </xf>
    <xf numFmtId="0" fontId="17" fillId="0" borderId="0" xfId="41" applyNumberFormat="1" applyFont="1" applyAlignment="1">
      <alignment horizontal="justify" vertical="top" wrapText="1"/>
      <protection/>
    </xf>
    <xf numFmtId="0" fontId="17" fillId="0" borderId="0" xfId="0" applyFont="1" applyAlignment="1">
      <alignment horizontal="justify" vertical="top" wrapText="1"/>
    </xf>
    <xf numFmtId="171" fontId="0" fillId="0" borderId="0" xfId="0" applyNumberFormat="1" applyAlignment="1">
      <alignment/>
    </xf>
    <xf numFmtId="171" fontId="18" fillId="0" borderId="0" xfId="0" applyNumberFormat="1" applyFont="1" applyAlignment="1">
      <alignment/>
    </xf>
    <xf numFmtId="181" fontId="18" fillId="0" borderId="0" xfId="0" applyNumberFormat="1" applyFont="1" applyAlignment="1">
      <alignment/>
    </xf>
    <xf numFmtId="171" fontId="22" fillId="0" borderId="0" xfId="0" applyNumberFormat="1" applyFont="1" applyAlignment="1">
      <alignment/>
    </xf>
    <xf numFmtId="171" fontId="17" fillId="0" borderId="0" xfId="0" applyNumberFormat="1" applyFont="1" applyAlignment="1">
      <alignment/>
    </xf>
    <xf numFmtId="0" fontId="17" fillId="0" borderId="0" xfId="42" applyFont="1" applyAlignment="1">
      <alignment horizontal="center" wrapText="1"/>
      <protection/>
    </xf>
    <xf numFmtId="4" fontId="17" fillId="0" borderId="0" xfId="42" applyNumberFormat="1" applyFont="1" applyAlignment="1">
      <alignment/>
      <protection/>
    </xf>
    <xf numFmtId="171" fontId="17" fillId="0" borderId="0" xfId="42" applyNumberFormat="1" applyFont="1" applyAlignment="1">
      <alignment/>
      <protection/>
    </xf>
    <xf numFmtId="171" fontId="17" fillId="0" borderId="0" xfId="42" applyNumberFormat="1" applyFont="1" applyBorder="1" applyAlignment="1">
      <alignment/>
      <protection/>
    </xf>
    <xf numFmtId="0" fontId="17" fillId="0" borderId="0" xfId="41" applyFont="1" applyAlignment="1">
      <alignment/>
      <protection/>
    </xf>
    <xf numFmtId="0" fontId="18" fillId="0" borderId="0" xfId="0" applyFont="1" applyAlignment="1">
      <alignment horizontal="center" vertical="top"/>
    </xf>
    <xf numFmtId="0" fontId="22" fillId="0" borderId="0" xfId="0" applyFont="1" applyAlignment="1">
      <alignment horizontal="center" vertical="top"/>
    </xf>
    <xf numFmtId="0" fontId="17" fillId="0" borderId="0" xfId="0" applyFont="1" applyFill="1" applyAlignment="1">
      <alignment horizontal="center" vertical="top"/>
    </xf>
    <xf numFmtId="4" fontId="0" fillId="0" borderId="0" xfId="0" applyNumberFormat="1" applyAlignment="1">
      <alignment/>
    </xf>
    <xf numFmtId="4" fontId="19" fillId="0" borderId="0" xfId="0" applyNumberFormat="1" applyFont="1" applyAlignment="1">
      <alignment horizontal="center"/>
    </xf>
    <xf numFmtId="4" fontId="20" fillId="0" borderId="0" xfId="0" applyNumberFormat="1" applyFont="1" applyAlignment="1">
      <alignment horizontal="center"/>
    </xf>
    <xf numFmtId="4" fontId="21" fillId="0" borderId="0" xfId="0" applyNumberFormat="1" applyFont="1" applyAlignment="1">
      <alignment horizontal="center"/>
    </xf>
    <xf numFmtId="4" fontId="23" fillId="0" borderId="0" xfId="0" applyNumberFormat="1" applyFont="1" applyAlignment="1">
      <alignment horizontal="center"/>
    </xf>
    <xf numFmtId="0" fontId="17" fillId="0" borderId="10" xfId="0" applyFont="1" applyBorder="1" applyAlignment="1">
      <alignment horizontal="center" vertical="top"/>
    </xf>
    <xf numFmtId="0" fontId="17" fillId="0" borderId="10" xfId="0" applyFont="1" applyBorder="1" applyAlignment="1">
      <alignment horizontal="justify" vertical="top"/>
    </xf>
    <xf numFmtId="0" fontId="17" fillId="0" borderId="10" xfId="0" applyFont="1" applyBorder="1" applyAlignment="1">
      <alignment horizontal="center"/>
    </xf>
    <xf numFmtId="0" fontId="18" fillId="0" borderId="10" xfId="0" applyFont="1" applyBorder="1" applyAlignment="1">
      <alignment horizontal="center"/>
    </xf>
    <xf numFmtId="4" fontId="0" fillId="0" borderId="10" xfId="0" applyNumberFormat="1" applyBorder="1" applyAlignment="1">
      <alignment/>
    </xf>
    <xf numFmtId="0" fontId="25" fillId="0" borderId="11" xfId="0" applyFont="1" applyBorder="1" applyAlignment="1">
      <alignment horizontal="center" vertical="center"/>
    </xf>
    <xf numFmtId="0" fontId="25" fillId="0" borderId="11" xfId="0" applyFont="1" applyBorder="1" applyAlignment="1">
      <alignment vertical="center"/>
    </xf>
    <xf numFmtId="4" fontId="1" fillId="0" borderId="11" xfId="0" applyNumberFormat="1" applyFont="1" applyBorder="1" applyAlignment="1">
      <alignment vertical="center"/>
    </xf>
    <xf numFmtId="171" fontId="25" fillId="32" borderId="12" xfId="0" applyNumberFormat="1" applyFont="1" applyFill="1" applyBorder="1" applyAlignment="1">
      <alignment vertical="center"/>
    </xf>
    <xf numFmtId="0" fontId="1" fillId="0" borderId="11" xfId="0" applyFont="1" applyBorder="1" applyAlignment="1">
      <alignment horizontal="center" vertical="center"/>
    </xf>
    <xf numFmtId="0" fontId="25" fillId="0" borderId="11" xfId="0" applyFont="1" applyBorder="1" applyAlignment="1">
      <alignment horizontal="justify" vertical="center"/>
    </xf>
    <xf numFmtId="0" fontId="18" fillId="0" borderId="10" xfId="0" applyFont="1" applyBorder="1" applyAlignment="1">
      <alignment horizontal="justify" vertical="top"/>
    </xf>
    <xf numFmtId="4" fontId="21" fillId="0" borderId="10" xfId="0" applyNumberFormat="1" applyFont="1" applyBorder="1" applyAlignment="1">
      <alignment horizontal="center"/>
    </xf>
    <xf numFmtId="171" fontId="18" fillId="0" borderId="10" xfId="0" applyNumberFormat="1" applyFont="1" applyBorder="1" applyAlignment="1">
      <alignment/>
    </xf>
    <xf numFmtId="49" fontId="1" fillId="0" borderId="0" xfId="0" applyNumberFormat="1" applyFont="1" applyFill="1" applyAlignment="1">
      <alignment horizontal="center" vertical="top" wrapText="1"/>
    </xf>
    <xf numFmtId="49" fontId="3" fillId="0" borderId="0" xfId="0" applyNumberFormat="1" applyFont="1" applyBorder="1" applyAlignment="1">
      <alignment horizontal="left" vertical="top" wrapText="1"/>
    </xf>
    <xf numFmtId="171" fontId="10" fillId="0" borderId="0" xfId="0" applyNumberFormat="1" applyFont="1" applyAlignment="1">
      <alignment horizontal="right"/>
    </xf>
    <xf numFmtId="0" fontId="26" fillId="0" borderId="0" xfId="0" applyFont="1" applyBorder="1" applyAlignment="1">
      <alignment/>
    </xf>
    <xf numFmtId="4" fontId="67" fillId="0" borderId="0" xfId="0" applyNumberFormat="1" applyFont="1" applyAlignment="1">
      <alignment/>
    </xf>
    <xf numFmtId="0" fontId="67" fillId="0" borderId="0" xfId="0" applyFont="1" applyAlignment="1">
      <alignment horizontal="justify" vertical="top"/>
    </xf>
    <xf numFmtId="0" fontId="67" fillId="0" borderId="0" xfId="0" applyFont="1" applyBorder="1" applyAlignment="1">
      <alignment horizontal="center"/>
    </xf>
    <xf numFmtId="4" fontId="67" fillId="0" borderId="0" xfId="0" applyNumberFormat="1" applyFont="1" applyBorder="1" applyAlignment="1">
      <alignment horizontal="right"/>
    </xf>
    <xf numFmtId="0" fontId="68" fillId="0" borderId="0" xfId="0" applyFont="1" applyBorder="1" applyAlignment="1">
      <alignment horizontal="left"/>
    </xf>
    <xf numFmtId="0" fontId="69" fillId="0" borderId="0" xfId="0" applyFont="1" applyFill="1" applyAlignment="1">
      <alignment horizontal="justify" vertical="top" wrapText="1"/>
    </xf>
    <xf numFmtId="0" fontId="67" fillId="0" borderId="0" xfId="0" applyFont="1" applyAlignment="1">
      <alignment horizontal="center"/>
    </xf>
    <xf numFmtId="3" fontId="67" fillId="0" borderId="0" xfId="0" applyNumberFormat="1" applyFont="1" applyAlignment="1">
      <alignment/>
    </xf>
    <xf numFmtId="0" fontId="69" fillId="0" borderId="0" xfId="0" applyFont="1" applyBorder="1" applyAlignment="1">
      <alignment horizontal="justify" vertical="top" wrapText="1"/>
    </xf>
    <xf numFmtId="0" fontId="69" fillId="0" borderId="0" xfId="0" applyNumberFormat="1" applyFont="1" applyAlignment="1">
      <alignment horizontal="justify" vertical="top" shrinkToFit="1"/>
    </xf>
    <xf numFmtId="0" fontId="69" fillId="0" borderId="0" xfId="0" applyFont="1" applyAlignment="1">
      <alignment horizontal="justify" vertical="top" wrapText="1"/>
    </xf>
    <xf numFmtId="0" fontId="70" fillId="0" borderId="0" xfId="0" applyFont="1" applyAlignment="1">
      <alignment horizontal="justify" vertical="top"/>
    </xf>
    <xf numFmtId="4" fontId="67" fillId="0" borderId="0" xfId="0" applyNumberFormat="1" applyFont="1" applyBorder="1" applyAlignment="1">
      <alignment/>
    </xf>
    <xf numFmtId="0" fontId="70" fillId="0" borderId="0" xfId="0" applyFont="1" applyBorder="1" applyAlignment="1">
      <alignment horizontal="center" vertical="top"/>
    </xf>
    <xf numFmtId="0" fontId="67" fillId="0" borderId="0" xfId="0" applyFont="1" applyBorder="1" applyAlignment="1">
      <alignment horizontal="center" vertical="top"/>
    </xf>
    <xf numFmtId="49" fontId="71" fillId="0" borderId="0" xfId="0" applyNumberFormat="1" applyFont="1" applyBorder="1" applyAlignment="1">
      <alignment horizontal="center" vertical="top"/>
    </xf>
    <xf numFmtId="0" fontId="71" fillId="0" borderId="0" xfId="0" applyFont="1" applyBorder="1" applyAlignment="1">
      <alignment/>
    </xf>
    <xf numFmtId="171" fontId="67" fillId="0" borderId="0" xfId="0" applyNumberFormat="1" applyFont="1" applyAlignment="1">
      <alignment horizontal="right"/>
    </xf>
    <xf numFmtId="171" fontId="67" fillId="0" borderId="0" xfId="0" applyNumberFormat="1" applyFont="1" applyBorder="1" applyAlignment="1">
      <alignment horizontal="right"/>
    </xf>
    <xf numFmtId="44" fontId="1" fillId="0" borderId="0" xfId="0" applyNumberFormat="1" applyFont="1" applyAlignment="1">
      <alignment vertical="center"/>
    </xf>
    <xf numFmtId="0" fontId="29" fillId="0" borderId="0" xfId="0" applyFont="1" applyAlignment="1">
      <alignment vertical="center"/>
    </xf>
    <xf numFmtId="0" fontId="9" fillId="0" borderId="13" xfId="0" applyFont="1" applyBorder="1" applyAlignment="1">
      <alignment vertical="center"/>
    </xf>
    <xf numFmtId="44" fontId="29" fillId="0" borderId="0" xfId="0" applyNumberFormat="1" applyFont="1" applyAlignment="1">
      <alignment vertical="center"/>
    </xf>
    <xf numFmtId="181" fontId="9" fillId="0" borderId="14" xfId="0" applyNumberFormat="1" applyFont="1" applyBorder="1" applyAlignment="1">
      <alignment vertical="center"/>
    </xf>
    <xf numFmtId="0" fontId="9" fillId="0" borderId="0" xfId="0" applyFont="1" applyBorder="1" applyAlignment="1">
      <alignment horizontal="justify" vertical="top" wrapText="1"/>
    </xf>
    <xf numFmtId="0" fontId="7" fillId="0" borderId="0" xfId="0" applyFont="1" applyAlignment="1">
      <alignment horizontal="justify" vertical="top"/>
    </xf>
    <xf numFmtId="0" fontId="1" fillId="0" borderId="0" xfId="0" applyFont="1" applyBorder="1" applyAlignment="1">
      <alignment vertical="top" wrapText="1"/>
    </xf>
    <xf numFmtId="0" fontId="3" fillId="0" borderId="0" xfId="0" applyFont="1" applyAlignment="1">
      <alignment/>
    </xf>
    <xf numFmtId="0" fontId="1" fillId="0" borderId="0" xfId="0" applyFont="1" applyAlignment="1">
      <alignment horizontal="justify" vertical="top" wrapText="1"/>
    </xf>
    <xf numFmtId="0" fontId="0" fillId="0" borderId="0" xfId="0" applyAlignment="1">
      <alignment horizontal="justify" vertical="top"/>
    </xf>
    <xf numFmtId="0" fontId="1" fillId="0" borderId="0" xfId="0" applyFont="1" applyBorder="1" applyAlignment="1">
      <alignment horizontal="justify" vertical="top" wrapText="1"/>
    </xf>
    <xf numFmtId="0" fontId="1" fillId="0" borderId="0" xfId="0" applyFont="1" applyAlignment="1">
      <alignment horizontal="justify" vertical="top"/>
    </xf>
    <xf numFmtId="0" fontId="67" fillId="0" borderId="0" xfId="0" applyFont="1" applyAlignment="1">
      <alignment horizontal="justify" vertical="top" wrapText="1"/>
    </xf>
    <xf numFmtId="0" fontId="71" fillId="0" borderId="0" xfId="0" applyFont="1" applyAlignment="1">
      <alignment horizontal="justify" vertical="top" wrapText="1"/>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3" xfId="41"/>
    <cellStyle name="Navadno 4" xfId="42"/>
    <cellStyle name="Nevtralno"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H51"/>
  <sheetViews>
    <sheetView showGridLines="0" view="pageBreakPreview" zoomScaleSheetLayoutView="100" zoomScalePageLayoutView="0" workbookViewId="0" topLeftCell="A1">
      <selection activeCell="C27" sqref="C27"/>
    </sheetView>
  </sheetViews>
  <sheetFormatPr defaultColWidth="9.00390625" defaultRowHeight="12.75"/>
  <cols>
    <col min="1" max="1" width="5.75390625" style="77" customWidth="1"/>
    <col min="2" max="2" width="22.25390625" style="77" customWidth="1"/>
    <col min="3" max="5" width="9.125" style="77" customWidth="1"/>
    <col min="6" max="6" width="15.625" style="77" customWidth="1"/>
    <col min="7" max="7" width="16.625" style="77" customWidth="1"/>
    <col min="8" max="16384" width="9.125" style="77" customWidth="1"/>
  </cols>
  <sheetData>
    <row r="1" spans="1:8" ht="12.75">
      <c r="A1" s="76"/>
      <c r="C1" s="69"/>
      <c r="D1" s="78"/>
      <c r="E1" s="78"/>
      <c r="F1" s="78"/>
      <c r="G1" s="74"/>
      <c r="H1" s="78"/>
    </row>
    <row r="2" spans="1:8" ht="12.75">
      <c r="A2" s="76"/>
      <c r="C2" s="69"/>
      <c r="D2" s="78"/>
      <c r="E2" s="78"/>
      <c r="F2" s="78"/>
      <c r="G2" s="74"/>
      <c r="H2" s="78"/>
    </row>
    <row r="3" spans="1:8" ht="18">
      <c r="A3" s="76"/>
      <c r="C3" s="79"/>
      <c r="D3" s="71"/>
      <c r="E3" s="78"/>
      <c r="F3" s="78"/>
      <c r="G3" s="74"/>
      <c r="H3" s="78"/>
    </row>
    <row r="4" spans="1:8" ht="18">
      <c r="A4" s="76"/>
      <c r="B4" s="72"/>
      <c r="C4" s="79"/>
      <c r="D4" s="71"/>
      <c r="E4" s="78"/>
      <c r="F4" s="78"/>
      <c r="G4" s="74"/>
      <c r="H4" s="78"/>
    </row>
    <row r="5" spans="1:8" ht="18">
      <c r="A5" s="76"/>
      <c r="B5" s="72"/>
      <c r="C5" s="79"/>
      <c r="D5" s="71"/>
      <c r="E5" s="78"/>
      <c r="F5" s="78"/>
      <c r="G5" s="74"/>
      <c r="H5" s="78"/>
    </row>
    <row r="6" spans="1:8" ht="18">
      <c r="A6" s="76"/>
      <c r="C6" s="73"/>
      <c r="D6" s="71"/>
      <c r="E6" s="78"/>
      <c r="F6" s="78"/>
      <c r="G6" s="74"/>
      <c r="H6" s="78"/>
    </row>
    <row r="7" spans="1:8" ht="18">
      <c r="A7" s="76"/>
      <c r="B7" s="70" t="s">
        <v>11</v>
      </c>
      <c r="C7" s="55" t="s">
        <v>12</v>
      </c>
      <c r="D7" s="71"/>
      <c r="E7" s="71"/>
      <c r="F7" s="71"/>
      <c r="G7" s="74"/>
      <c r="H7" s="78"/>
    </row>
    <row r="8" spans="1:8" ht="18">
      <c r="A8" s="76"/>
      <c r="B8" s="70"/>
      <c r="C8" s="55" t="s">
        <v>13</v>
      </c>
      <c r="D8" s="71"/>
      <c r="E8" s="71"/>
      <c r="F8" s="71"/>
      <c r="G8" s="74"/>
      <c r="H8" s="78"/>
    </row>
    <row r="9" spans="1:8" ht="18">
      <c r="A9" s="76"/>
      <c r="B9" s="70"/>
      <c r="C9" s="55" t="s">
        <v>14</v>
      </c>
      <c r="D9" s="71"/>
      <c r="E9" s="71"/>
      <c r="F9" s="71"/>
      <c r="G9" s="74"/>
      <c r="H9" s="78"/>
    </row>
    <row r="10" spans="1:8" ht="18">
      <c r="A10" s="76"/>
      <c r="B10" s="70"/>
      <c r="C10" s="55"/>
      <c r="D10" s="71"/>
      <c r="E10" s="71"/>
      <c r="F10" s="71"/>
      <c r="G10" s="74"/>
      <c r="H10" s="78"/>
    </row>
    <row r="11" spans="1:8" ht="18">
      <c r="A11" s="76"/>
      <c r="B11" s="70"/>
      <c r="C11" s="55"/>
      <c r="D11" s="71"/>
      <c r="E11" s="71"/>
      <c r="F11" s="71"/>
      <c r="G11" s="74"/>
      <c r="H11" s="78"/>
    </row>
    <row r="12" spans="1:8" ht="18">
      <c r="A12" s="76"/>
      <c r="B12" s="70" t="s">
        <v>29</v>
      </c>
      <c r="C12" s="55" t="s">
        <v>152</v>
      </c>
      <c r="D12" s="71"/>
      <c r="E12" s="71"/>
      <c r="F12" s="71"/>
      <c r="G12" s="74"/>
      <c r="H12" s="78"/>
    </row>
    <row r="13" spans="1:8" ht="18">
      <c r="A13" s="76"/>
      <c r="B13" s="70"/>
      <c r="C13" s="75" t="s">
        <v>33</v>
      </c>
      <c r="D13" s="71"/>
      <c r="E13" s="71"/>
      <c r="F13" s="71"/>
      <c r="G13" s="74"/>
      <c r="H13" s="78"/>
    </row>
    <row r="14" spans="1:8" ht="18">
      <c r="A14" s="76"/>
      <c r="B14" s="70"/>
      <c r="C14" s="55" t="s">
        <v>14</v>
      </c>
      <c r="D14" s="71"/>
      <c r="E14" s="71"/>
      <c r="F14" s="71"/>
      <c r="G14" s="74"/>
      <c r="H14" s="78"/>
    </row>
    <row r="15" spans="1:8" ht="18">
      <c r="A15" s="76"/>
      <c r="B15" s="70"/>
      <c r="C15" s="55"/>
      <c r="D15" s="71"/>
      <c r="E15" s="71"/>
      <c r="F15" s="71"/>
      <c r="G15" s="74"/>
      <c r="H15" s="78"/>
    </row>
    <row r="16" spans="1:8" ht="18">
      <c r="A16" s="76"/>
      <c r="B16" s="70"/>
      <c r="C16" s="55"/>
      <c r="D16" s="71"/>
      <c r="E16" s="71"/>
      <c r="F16" s="71"/>
      <c r="G16" s="74"/>
      <c r="H16" s="78"/>
    </row>
    <row r="17" spans="1:8" ht="18">
      <c r="A17" s="76"/>
      <c r="B17" s="70" t="s">
        <v>15</v>
      </c>
      <c r="C17" s="55" t="s">
        <v>152</v>
      </c>
      <c r="D17" s="71"/>
      <c r="E17" s="71"/>
      <c r="F17" s="71"/>
      <c r="G17" s="74"/>
      <c r="H17" s="78"/>
    </row>
    <row r="18" spans="1:8" ht="18">
      <c r="A18" s="76"/>
      <c r="B18" s="70"/>
      <c r="C18" s="75" t="s">
        <v>117</v>
      </c>
      <c r="D18" s="71"/>
      <c r="E18" s="71"/>
      <c r="F18" s="71"/>
      <c r="G18" s="74"/>
      <c r="H18" s="78"/>
    </row>
    <row r="19" spans="1:8" ht="18">
      <c r="A19" s="76"/>
      <c r="B19" s="70"/>
      <c r="C19" s="55" t="s">
        <v>118</v>
      </c>
      <c r="D19" s="71"/>
      <c r="E19" s="71"/>
      <c r="F19" s="71"/>
      <c r="G19" s="74"/>
      <c r="H19" s="78"/>
    </row>
    <row r="20" spans="1:8" ht="18">
      <c r="A20" s="76"/>
      <c r="B20" s="70"/>
      <c r="C20" s="75"/>
      <c r="D20" s="71"/>
      <c r="E20" s="71"/>
      <c r="F20" s="71"/>
      <c r="G20" s="74"/>
      <c r="H20" s="78"/>
    </row>
    <row r="21" spans="1:8" ht="18">
      <c r="A21" s="76"/>
      <c r="B21" s="70"/>
      <c r="C21" s="55"/>
      <c r="D21" s="71"/>
      <c r="E21" s="71"/>
      <c r="F21" s="71"/>
      <c r="G21" s="74"/>
      <c r="H21" s="78"/>
    </row>
    <row r="22" spans="1:8" ht="18">
      <c r="A22" s="76"/>
      <c r="B22" s="70"/>
      <c r="C22" s="55"/>
      <c r="D22" s="71"/>
      <c r="E22" s="71"/>
      <c r="F22" s="71"/>
      <c r="G22" s="74"/>
      <c r="H22" s="78"/>
    </row>
    <row r="23" spans="1:8" ht="18">
      <c r="A23" s="76"/>
      <c r="B23" s="70"/>
      <c r="C23" s="55"/>
      <c r="D23" s="71"/>
      <c r="E23" s="71"/>
      <c r="F23" s="71"/>
      <c r="G23" s="74"/>
      <c r="H23" s="78"/>
    </row>
    <row r="24" spans="1:8" ht="18">
      <c r="A24" s="76"/>
      <c r="B24" s="70"/>
      <c r="C24" s="55"/>
      <c r="D24" s="71"/>
      <c r="E24" s="71"/>
      <c r="F24" s="71"/>
      <c r="G24" s="74"/>
      <c r="H24" s="78"/>
    </row>
    <row r="25" spans="1:8" ht="18">
      <c r="A25" s="76"/>
      <c r="B25" s="70"/>
      <c r="C25" s="55"/>
      <c r="D25" s="71"/>
      <c r="E25" s="71"/>
      <c r="F25" s="71"/>
      <c r="G25" s="74"/>
      <c r="H25" s="78"/>
    </row>
    <row r="26" spans="1:8" ht="15">
      <c r="A26" s="76"/>
      <c r="B26" s="70" t="s">
        <v>16</v>
      </c>
      <c r="C26" s="55" t="s">
        <v>215</v>
      </c>
      <c r="D26" s="70"/>
      <c r="G26" s="74"/>
      <c r="H26" s="78"/>
    </row>
    <row r="27" spans="1:8" ht="18">
      <c r="A27" s="76"/>
      <c r="B27" s="72"/>
      <c r="C27" s="73"/>
      <c r="G27" s="74"/>
      <c r="H27" s="78"/>
    </row>
    <row r="28" spans="1:8" ht="18">
      <c r="A28" s="76"/>
      <c r="B28" s="72"/>
      <c r="C28" s="73"/>
      <c r="D28" s="71"/>
      <c r="E28" s="71"/>
      <c r="F28" s="71"/>
      <c r="G28" s="74"/>
      <c r="H28" s="78"/>
    </row>
    <row r="29" spans="1:8" ht="18">
      <c r="A29" s="76"/>
      <c r="B29" s="72"/>
      <c r="C29" s="73"/>
      <c r="D29" s="71"/>
      <c r="E29" s="78"/>
      <c r="F29" s="78"/>
      <c r="G29" s="74"/>
      <c r="H29" s="78"/>
    </row>
    <row r="30" spans="1:8" ht="18">
      <c r="A30" s="76"/>
      <c r="B30" s="72"/>
      <c r="C30" s="75" t="s">
        <v>34</v>
      </c>
      <c r="D30" s="71"/>
      <c r="E30" s="78"/>
      <c r="F30" s="78"/>
      <c r="G30" s="74"/>
      <c r="H30" s="78"/>
    </row>
    <row r="31" spans="1:8" ht="18">
      <c r="A31" s="76"/>
      <c r="B31" s="72"/>
      <c r="D31" s="71"/>
      <c r="E31" s="78"/>
      <c r="F31" s="78"/>
      <c r="G31" s="74"/>
      <c r="H31" s="78"/>
    </row>
    <row r="32" spans="1:8" ht="18">
      <c r="A32" s="76"/>
      <c r="C32" s="79"/>
      <c r="D32" s="71"/>
      <c r="E32" s="78"/>
      <c r="F32" s="78"/>
      <c r="G32" s="74"/>
      <c r="H32" s="78"/>
    </row>
    <row r="33" spans="1:8" ht="18">
      <c r="A33" s="76"/>
      <c r="B33" s="72"/>
      <c r="C33" s="79"/>
      <c r="D33" s="71"/>
      <c r="E33" s="78"/>
      <c r="F33" s="78"/>
      <c r="G33" s="74"/>
      <c r="H33" s="78"/>
    </row>
    <row r="34" spans="1:8" ht="18">
      <c r="A34" s="76"/>
      <c r="B34" s="72"/>
      <c r="C34" s="79"/>
      <c r="D34" s="71"/>
      <c r="E34" s="78"/>
      <c r="F34" s="78"/>
      <c r="G34" s="74"/>
      <c r="H34" s="78"/>
    </row>
    <row r="35" spans="1:8" ht="18">
      <c r="A35" s="76"/>
      <c r="B35" s="72"/>
      <c r="C35" s="79"/>
      <c r="D35" s="71"/>
      <c r="E35" s="78"/>
      <c r="F35" s="78"/>
      <c r="G35" s="74"/>
      <c r="H35" s="78"/>
    </row>
    <row r="36" spans="1:8" ht="18">
      <c r="A36" s="76"/>
      <c r="B36" s="72"/>
      <c r="C36" s="79"/>
      <c r="D36" s="71"/>
      <c r="E36" s="78"/>
      <c r="F36" s="78"/>
      <c r="G36" s="74"/>
      <c r="H36" s="78"/>
    </row>
    <row r="37" spans="1:8" ht="18">
      <c r="A37" s="76"/>
      <c r="B37" s="72"/>
      <c r="C37" s="79"/>
      <c r="D37" s="71"/>
      <c r="E37" s="78"/>
      <c r="F37" s="78"/>
      <c r="G37" s="74"/>
      <c r="H37" s="78"/>
    </row>
    <row r="38" spans="1:8" ht="18">
      <c r="A38" s="76"/>
      <c r="B38" s="72"/>
      <c r="C38" s="79"/>
      <c r="D38" s="71"/>
      <c r="E38" s="78"/>
      <c r="F38" s="78"/>
      <c r="G38" s="74"/>
      <c r="H38" s="78"/>
    </row>
    <row r="39" spans="1:8" ht="18">
      <c r="A39" s="76"/>
      <c r="B39" s="72"/>
      <c r="C39" s="79"/>
      <c r="D39" s="71"/>
      <c r="E39" s="78"/>
      <c r="F39" s="78"/>
      <c r="G39" s="74"/>
      <c r="H39" s="78"/>
    </row>
    <row r="40" spans="1:8" ht="18">
      <c r="A40" s="76"/>
      <c r="B40" s="72"/>
      <c r="C40" s="79"/>
      <c r="D40" s="71"/>
      <c r="E40" s="78"/>
      <c r="F40" s="78"/>
      <c r="G40" s="74"/>
      <c r="H40" s="78"/>
    </row>
    <row r="41" spans="1:8" ht="18">
      <c r="A41" s="76"/>
      <c r="B41" s="72"/>
      <c r="C41" s="79"/>
      <c r="D41" s="71"/>
      <c r="E41" s="78"/>
      <c r="F41" s="78"/>
      <c r="G41" s="74"/>
      <c r="H41" s="78"/>
    </row>
    <row r="42" spans="1:8" ht="18">
      <c r="A42" s="76"/>
      <c r="B42" s="72"/>
      <c r="C42" s="79"/>
      <c r="D42" s="71"/>
      <c r="E42" s="78"/>
      <c r="F42" s="78"/>
      <c r="G42" s="74"/>
      <c r="H42" s="78"/>
    </row>
    <row r="43" spans="1:8" ht="18">
      <c r="A43" s="76"/>
      <c r="B43" s="72"/>
      <c r="C43" s="79"/>
      <c r="D43" s="71"/>
      <c r="E43" s="78"/>
      <c r="F43" s="78"/>
      <c r="G43" s="74"/>
      <c r="H43" s="78"/>
    </row>
    <row r="44" spans="1:8" ht="18">
      <c r="A44" s="76"/>
      <c r="B44" s="72"/>
      <c r="C44" s="79"/>
      <c r="D44" s="71"/>
      <c r="E44" s="78"/>
      <c r="F44" s="78"/>
      <c r="G44" s="74"/>
      <c r="H44" s="78"/>
    </row>
    <row r="45" spans="1:8" ht="18">
      <c r="A45" s="76"/>
      <c r="B45" s="72"/>
      <c r="C45" s="79"/>
      <c r="D45" s="71"/>
      <c r="E45" s="78"/>
      <c r="F45" s="78"/>
      <c r="G45" s="74"/>
      <c r="H45" s="78"/>
    </row>
    <row r="46" spans="1:8" ht="18">
      <c r="A46" s="76"/>
      <c r="B46" s="72"/>
      <c r="C46" s="79"/>
      <c r="D46" s="71"/>
      <c r="E46" s="78"/>
      <c r="F46" s="78"/>
      <c r="G46" s="74"/>
      <c r="H46" s="78"/>
    </row>
    <row r="47" spans="1:8" ht="18">
      <c r="A47" s="76"/>
      <c r="B47" s="72"/>
      <c r="C47" s="79"/>
      <c r="D47" s="71"/>
      <c r="E47" s="78"/>
      <c r="F47" s="78"/>
      <c r="G47" s="74"/>
      <c r="H47" s="78"/>
    </row>
    <row r="48" spans="1:8" ht="18">
      <c r="A48" s="76"/>
      <c r="B48" s="72"/>
      <c r="C48" s="79"/>
      <c r="D48" s="71"/>
      <c r="E48" s="78"/>
      <c r="F48" s="78"/>
      <c r="G48" s="74"/>
      <c r="H48" s="78"/>
    </row>
    <row r="49" spans="1:8" ht="18">
      <c r="A49" s="76"/>
      <c r="B49" s="72"/>
      <c r="C49" s="79"/>
      <c r="D49" s="71"/>
      <c r="E49" s="78"/>
      <c r="F49" s="78"/>
      <c r="G49" s="74"/>
      <c r="H49" s="78"/>
    </row>
    <row r="50" spans="1:8" ht="18" customHeight="1">
      <c r="A50" s="76"/>
      <c r="B50" s="72"/>
      <c r="C50" s="79"/>
      <c r="D50" s="71"/>
      <c r="E50" s="78"/>
      <c r="F50" s="78"/>
      <c r="G50" s="74"/>
      <c r="H50" s="78"/>
    </row>
    <row r="51" spans="1:8" ht="12.75" customHeight="1">
      <c r="A51" s="76"/>
      <c r="B51" s="72"/>
      <c r="C51" s="79"/>
      <c r="D51" s="71"/>
      <c r="E51" s="78"/>
      <c r="F51" s="78"/>
      <c r="G51" s="74"/>
      <c r="H51" s="78"/>
    </row>
  </sheetData>
  <sheetProtection/>
  <printOptions/>
  <pageMargins left="1" right="0.75" top="0.77" bottom="0.77" header="0.4" footer="0.4"/>
  <pageSetup horizontalDpi="600" verticalDpi="600" orientation="portrait" paperSize="9" scale="96" r:id="rId1"/>
  <headerFooter alignWithMargins="0">
    <oddFooter>&amp;L       IMO BIRO d.o.o.&amp;C&amp;P</oddFooter>
  </headerFooter>
</worksheet>
</file>

<file path=xl/worksheets/sheet2.xml><?xml version="1.0" encoding="utf-8"?>
<worksheet xmlns="http://schemas.openxmlformats.org/spreadsheetml/2006/main" xmlns:r="http://schemas.openxmlformats.org/officeDocument/2006/relationships">
  <dimension ref="A1:F32"/>
  <sheetViews>
    <sheetView view="pageBreakPreview" zoomScaleSheetLayoutView="100" zoomScalePageLayoutView="0" workbookViewId="0" topLeftCell="A13">
      <selection activeCell="B32" sqref="B32"/>
    </sheetView>
  </sheetViews>
  <sheetFormatPr defaultColWidth="9.00390625" defaultRowHeight="12.75"/>
  <cols>
    <col min="2" max="2" width="63.375" style="0" customWidth="1"/>
    <col min="5" max="5" width="17.00390625" style="0" customWidth="1"/>
    <col min="6" max="6" width="2.00390625" style="0" customWidth="1"/>
    <col min="7" max="7" width="1.37890625" style="0" customWidth="1"/>
  </cols>
  <sheetData>
    <row r="1" ht="15">
      <c r="B1" s="105" t="s">
        <v>210</v>
      </c>
    </row>
    <row r="2" ht="15">
      <c r="B2" s="75" t="s">
        <v>117</v>
      </c>
    </row>
    <row r="3" ht="15">
      <c r="B3" s="55" t="s">
        <v>118</v>
      </c>
    </row>
    <row r="6" ht="15">
      <c r="B6" s="105" t="s">
        <v>106</v>
      </c>
    </row>
    <row r="8" spans="1:2" s="107" customFormat="1" ht="14.25">
      <c r="A8" s="106" t="s">
        <v>111</v>
      </c>
      <c r="B8" s="107" t="s">
        <v>112</v>
      </c>
    </row>
    <row r="9" s="107" customFormat="1" ht="14.25"/>
    <row r="10" spans="1:5" s="124" customFormat="1" ht="23.25" customHeight="1">
      <c r="A10" s="116" t="s">
        <v>35</v>
      </c>
      <c r="B10" s="123" t="s">
        <v>108</v>
      </c>
      <c r="E10" s="125">
        <f>'I. DVORIŠČE'!F60</f>
        <v>0</v>
      </c>
    </row>
    <row r="11" spans="1:5" s="124" customFormat="1" ht="23.25" customHeight="1">
      <c r="A11" s="116" t="s">
        <v>104</v>
      </c>
      <c r="B11" s="117" t="s">
        <v>107</v>
      </c>
      <c r="E11" s="125">
        <f>'II. METEORNA KANALIZACIJA'!F72</f>
        <v>0</v>
      </c>
    </row>
    <row r="12" spans="1:5" s="124" customFormat="1" ht="21.75" customHeight="1">
      <c r="A12" s="126" t="s">
        <v>109</v>
      </c>
      <c r="B12" s="127" t="s">
        <v>113</v>
      </c>
      <c r="C12" s="128"/>
      <c r="D12" s="128"/>
      <c r="E12" s="125">
        <f>'III. SANACIJA KLETNIH STEN'!F92</f>
        <v>0</v>
      </c>
    </row>
    <row r="13" s="107" customFormat="1" ht="14.25">
      <c r="E13" s="108"/>
    </row>
    <row r="14" spans="1:5" s="124" customFormat="1" ht="21" customHeight="1">
      <c r="A14" s="129" t="s">
        <v>114</v>
      </c>
      <c r="B14" s="124" t="s">
        <v>115</v>
      </c>
      <c r="E14" s="125">
        <f>'ELEKTRO INST.'!F13</f>
        <v>0</v>
      </c>
    </row>
    <row r="15" s="124" customFormat="1" ht="14.25">
      <c r="E15" s="125"/>
    </row>
    <row r="16" spans="1:5" s="124" customFormat="1" ht="21" customHeight="1">
      <c r="A16" s="129" t="s">
        <v>116</v>
      </c>
      <c r="B16" s="124" t="s">
        <v>110</v>
      </c>
      <c r="E16" s="125">
        <f>'OPREMA DVORIŠČA in ZASADITVE'!F13</f>
        <v>0</v>
      </c>
    </row>
    <row r="17" spans="1:5" s="124" customFormat="1" ht="14.25">
      <c r="A17" s="129"/>
      <c r="E17" s="125"/>
    </row>
    <row r="18" spans="1:5" s="124" customFormat="1" ht="21" customHeight="1">
      <c r="A18" s="129" t="s">
        <v>219</v>
      </c>
      <c r="B18" s="124" t="s">
        <v>220</v>
      </c>
      <c r="E18" s="125">
        <f>'OPREMA DVORIŠČA in ZASADITVE'!F28</f>
        <v>0</v>
      </c>
    </row>
    <row r="19" spans="1:6" ht="14.25">
      <c r="A19" s="97"/>
      <c r="B19" s="97"/>
      <c r="C19" s="97"/>
      <c r="D19" s="97"/>
      <c r="E19" s="109"/>
      <c r="F19" s="97"/>
    </row>
    <row r="20" s="107" customFormat="1" ht="13.5" customHeight="1">
      <c r="E20" s="108"/>
    </row>
    <row r="21" spans="2:5" s="124" customFormat="1" ht="21" customHeight="1">
      <c r="B21" s="124" t="s">
        <v>119</v>
      </c>
      <c r="E21" s="125">
        <f>SUM(E10:E18)</f>
        <v>0</v>
      </c>
    </row>
    <row r="22" spans="2:5" s="124" customFormat="1" ht="21" customHeight="1">
      <c r="B22" s="124" t="s">
        <v>263</v>
      </c>
      <c r="E22" s="227"/>
    </row>
    <row r="23" spans="2:5" s="124" customFormat="1" ht="21" customHeight="1">
      <c r="B23" s="124" t="s">
        <v>264</v>
      </c>
      <c r="E23" s="125">
        <f>E21-E22</f>
        <v>0</v>
      </c>
    </row>
    <row r="24" spans="2:5" s="124" customFormat="1" ht="21" customHeight="1">
      <c r="B24" s="124" t="s">
        <v>265</v>
      </c>
      <c r="E24" s="227"/>
    </row>
    <row r="25" spans="2:5" s="124" customFormat="1" ht="21" customHeight="1">
      <c r="B25" s="228" t="s">
        <v>266</v>
      </c>
      <c r="E25" s="230">
        <f>E23+E24</f>
        <v>0</v>
      </c>
    </row>
    <row r="26" spans="2:5" s="124" customFormat="1" ht="21" customHeight="1">
      <c r="B26" s="124" t="s">
        <v>120</v>
      </c>
      <c r="C26" s="130">
        <v>0.22</v>
      </c>
      <c r="E26" s="125">
        <f>E25*C26</f>
        <v>0</v>
      </c>
    </row>
    <row r="27" s="107" customFormat="1" ht="14.25">
      <c r="E27" s="108"/>
    </row>
    <row r="28" spans="2:5" s="131" customFormat="1" ht="24.75" customHeight="1">
      <c r="B28" s="229" t="s">
        <v>267</v>
      </c>
      <c r="C28" s="132"/>
      <c r="D28" s="132"/>
      <c r="E28" s="231">
        <f>SUM(E25:E26)</f>
        <v>0</v>
      </c>
    </row>
    <row r="29" s="107" customFormat="1" ht="14.25"/>
    <row r="30" s="107" customFormat="1" ht="14.25">
      <c r="B30" s="107" t="s">
        <v>268</v>
      </c>
    </row>
    <row r="31" s="107" customFormat="1" ht="14.25"/>
    <row r="32" spans="2:5" s="107" customFormat="1" ht="14.25">
      <c r="B32" s="107" t="s">
        <v>269</v>
      </c>
      <c r="C32" s="107" t="s">
        <v>270</v>
      </c>
      <c r="E32" s="107" t="s">
        <v>271</v>
      </c>
    </row>
    <row r="33" s="107" customFormat="1" ht="14.25"/>
  </sheetData>
  <sheetProtection/>
  <printOptions/>
  <pageMargins left="0.93" right="0.37" top="0.77" bottom="0.77" header="0.39" footer="0.39"/>
  <pageSetup horizontalDpi="600" verticalDpi="600" orientation="portrait" paperSize="9" scale="76" r:id="rId1"/>
  <headerFooter alignWithMargins="0">
    <oddFooter>&amp;Cstran: &amp;P</oddFooter>
  </headerFooter>
</worksheet>
</file>

<file path=xl/worksheets/sheet3.xml><?xml version="1.0" encoding="utf-8"?>
<worksheet xmlns="http://schemas.openxmlformats.org/spreadsheetml/2006/main" xmlns:r="http://schemas.openxmlformats.org/officeDocument/2006/relationships">
  <dimension ref="A1:F60"/>
  <sheetViews>
    <sheetView view="pageBreakPreview" zoomScaleSheetLayoutView="100" zoomScalePageLayoutView="0" workbookViewId="0" topLeftCell="A52">
      <selection activeCell="B50" sqref="B50"/>
    </sheetView>
  </sheetViews>
  <sheetFormatPr defaultColWidth="9.00390625" defaultRowHeight="12.75"/>
  <cols>
    <col min="1" max="1" width="11.00390625" style="0" customWidth="1"/>
    <col min="2" max="2" width="42.875" style="0" customWidth="1"/>
    <col min="6" max="6" width="15.375" style="0" customWidth="1"/>
    <col min="7" max="7" width="1.625" style="0" customWidth="1"/>
  </cols>
  <sheetData>
    <row r="1" spans="1:6" ht="15.75">
      <c r="A1" s="91" t="s">
        <v>35</v>
      </c>
      <c r="B1" s="92" t="s">
        <v>103</v>
      </c>
      <c r="C1" s="85"/>
      <c r="D1" s="86"/>
      <c r="E1" s="86"/>
      <c r="F1" s="87"/>
    </row>
    <row r="2" spans="1:6" ht="15">
      <c r="A2" s="45"/>
      <c r="B2" s="84"/>
      <c r="C2" s="85"/>
      <c r="D2" s="86"/>
      <c r="E2" s="86"/>
      <c r="F2" s="87"/>
    </row>
    <row r="3" spans="1:6" ht="15">
      <c r="A3" s="45"/>
      <c r="B3" s="84"/>
      <c r="C3" s="85"/>
      <c r="D3" s="86"/>
      <c r="E3" s="86"/>
      <c r="F3" s="87"/>
    </row>
    <row r="4" spans="1:6" ht="14.25">
      <c r="A4" s="45" t="s">
        <v>36</v>
      </c>
      <c r="B4" s="88" t="s">
        <v>37</v>
      </c>
      <c r="C4" s="85"/>
      <c r="D4" s="86"/>
      <c r="E4" s="86"/>
      <c r="F4" s="87"/>
    </row>
    <row r="5" spans="1:6" ht="15">
      <c r="A5" s="83"/>
      <c r="B5" s="84"/>
      <c r="C5" s="85"/>
      <c r="D5" s="86"/>
      <c r="E5" s="86"/>
      <c r="F5" s="87"/>
    </row>
    <row r="6" spans="1:6" ht="14.25">
      <c r="A6" s="45" t="s">
        <v>38</v>
      </c>
      <c r="B6" s="88" t="s">
        <v>44</v>
      </c>
      <c r="C6" s="85" t="s">
        <v>7</v>
      </c>
      <c r="D6" s="86">
        <v>1160</v>
      </c>
      <c r="E6" s="86"/>
      <c r="F6" s="87">
        <f>D6*E6</f>
        <v>0</v>
      </c>
    </row>
    <row r="7" spans="1:6" ht="14.25">
      <c r="A7" s="45"/>
      <c r="B7" s="88"/>
      <c r="C7" s="40"/>
      <c r="D7" s="89"/>
      <c r="E7" s="89"/>
      <c r="F7" s="89"/>
    </row>
    <row r="8" spans="1:6" ht="14.25">
      <c r="A8" s="45" t="s">
        <v>39</v>
      </c>
      <c r="B8" s="88" t="s">
        <v>40</v>
      </c>
      <c r="C8" s="85" t="s">
        <v>5</v>
      </c>
      <c r="D8" s="90">
        <v>6</v>
      </c>
      <c r="E8" s="86"/>
      <c r="F8" s="87">
        <f>D8*E8</f>
        <v>0</v>
      </c>
    </row>
    <row r="9" spans="1:6" ht="14.25">
      <c r="A9" s="45"/>
      <c r="B9" s="88"/>
      <c r="C9" s="85"/>
      <c r="D9" s="86"/>
      <c r="E9" s="86"/>
      <c r="F9" s="87"/>
    </row>
    <row r="10" spans="1:6" ht="42.75">
      <c r="A10" s="45" t="s">
        <v>41</v>
      </c>
      <c r="B10" s="88" t="s">
        <v>42</v>
      </c>
      <c r="C10" s="85" t="s">
        <v>5</v>
      </c>
      <c r="D10" s="90">
        <v>1</v>
      </c>
      <c r="E10" s="86"/>
      <c r="F10" s="87">
        <f>D10*E10</f>
        <v>0</v>
      </c>
    </row>
    <row r="11" spans="1:6" ht="14.25">
      <c r="A11" s="89"/>
      <c r="B11" s="88"/>
      <c r="C11" s="85"/>
      <c r="D11" s="90"/>
      <c r="E11" s="86"/>
      <c r="F11" s="87"/>
    </row>
    <row r="12" spans="1:6" ht="57">
      <c r="A12" s="45" t="s">
        <v>43</v>
      </c>
      <c r="B12" s="88" t="s">
        <v>45</v>
      </c>
      <c r="C12" s="85" t="s">
        <v>7</v>
      </c>
      <c r="D12" s="86">
        <v>970</v>
      </c>
      <c r="E12" s="86"/>
      <c r="F12" s="87">
        <f>D12*E12</f>
        <v>0</v>
      </c>
    </row>
    <row r="15" spans="1:6" ht="14.25">
      <c r="A15" s="45" t="s">
        <v>46</v>
      </c>
      <c r="B15" s="88" t="s">
        <v>47</v>
      </c>
      <c r="C15" s="85"/>
      <c r="D15" s="86"/>
      <c r="E15" s="86"/>
      <c r="F15" s="87"/>
    </row>
    <row r="16" spans="1:6" ht="15">
      <c r="A16" s="83"/>
      <c r="B16" s="84"/>
      <c r="C16" s="85"/>
      <c r="D16" s="86"/>
      <c r="E16" s="86"/>
      <c r="F16" s="87"/>
    </row>
    <row r="17" spans="1:6" ht="57">
      <c r="A17" s="45" t="s">
        <v>48</v>
      </c>
      <c r="B17" s="88" t="s">
        <v>213</v>
      </c>
      <c r="C17" s="85" t="s">
        <v>9</v>
      </c>
      <c r="D17" s="86">
        <v>360</v>
      </c>
      <c r="E17" s="86"/>
      <c r="F17" s="87">
        <f>D17*E17</f>
        <v>0</v>
      </c>
    </row>
    <row r="18" spans="1:6" ht="14.25">
      <c r="A18" s="45"/>
      <c r="B18" s="88"/>
      <c r="C18" s="85"/>
      <c r="D18" s="86"/>
      <c r="E18" s="86"/>
      <c r="F18" s="87"/>
    </row>
    <row r="19" spans="1:6" ht="57">
      <c r="A19" s="45" t="s">
        <v>49</v>
      </c>
      <c r="B19" s="88" t="s">
        <v>50</v>
      </c>
      <c r="C19" s="85" t="s">
        <v>7</v>
      </c>
      <c r="D19" s="86">
        <v>970</v>
      </c>
      <c r="E19" s="86"/>
      <c r="F19" s="87">
        <f>D19*E19</f>
        <v>0</v>
      </c>
    </row>
    <row r="21" spans="1:6" ht="28.5">
      <c r="A21" s="45" t="s">
        <v>68</v>
      </c>
      <c r="B21" s="88" t="s">
        <v>69</v>
      </c>
      <c r="C21" s="85" t="s">
        <v>7</v>
      </c>
      <c r="D21" s="86">
        <v>970</v>
      </c>
      <c r="E21" s="86"/>
      <c r="F21" s="87">
        <f>D21*E21</f>
        <v>0</v>
      </c>
    </row>
    <row r="24" spans="1:6" ht="14.25">
      <c r="A24" s="45" t="s">
        <v>51</v>
      </c>
      <c r="B24" s="88" t="s">
        <v>52</v>
      </c>
      <c r="C24" s="85"/>
      <c r="D24" s="86"/>
      <c r="E24" s="86"/>
      <c r="F24" s="87"/>
    </row>
    <row r="25" spans="1:6" ht="15">
      <c r="A25" s="83"/>
      <c r="B25" s="84"/>
      <c r="C25" s="85"/>
      <c r="D25" s="86"/>
      <c r="E25" s="86"/>
      <c r="F25" s="87"/>
    </row>
    <row r="26" spans="1:6" ht="85.5">
      <c r="A26" s="45" t="s">
        <v>53</v>
      </c>
      <c r="B26" s="88" t="s">
        <v>211</v>
      </c>
      <c r="C26" s="85" t="s">
        <v>9</v>
      </c>
      <c r="D26" s="86">
        <v>195</v>
      </c>
      <c r="E26" s="86"/>
      <c r="F26" s="87">
        <f>D26*E26</f>
        <v>0</v>
      </c>
    </row>
    <row r="27" spans="1:6" ht="14.25">
      <c r="A27" s="45"/>
      <c r="B27" s="88"/>
      <c r="C27" s="85"/>
      <c r="D27" s="86"/>
      <c r="E27" s="86"/>
      <c r="F27" s="87"/>
    </row>
    <row r="28" spans="1:6" ht="71.25">
      <c r="A28" s="45" t="s">
        <v>54</v>
      </c>
      <c r="B28" s="88" t="s">
        <v>57</v>
      </c>
      <c r="C28" s="85" t="s">
        <v>9</v>
      </c>
      <c r="D28" s="86">
        <v>195</v>
      </c>
      <c r="E28" s="86"/>
      <c r="F28" s="87">
        <f>D28*E28</f>
        <v>0</v>
      </c>
    </row>
    <row r="29" spans="1:6" ht="14.25">
      <c r="A29" s="45"/>
      <c r="B29" s="88"/>
      <c r="C29" s="85"/>
      <c r="D29" s="86"/>
      <c r="E29" s="86"/>
      <c r="F29" s="87"/>
    </row>
    <row r="30" spans="1:6" ht="71.25">
      <c r="A30" s="45" t="s">
        <v>55</v>
      </c>
      <c r="B30" s="88" t="s">
        <v>58</v>
      </c>
      <c r="C30" s="85" t="s">
        <v>7</v>
      </c>
      <c r="D30" s="86">
        <v>970</v>
      </c>
      <c r="E30" s="86"/>
      <c r="F30" s="87">
        <f>D30*E30</f>
        <v>0</v>
      </c>
    </row>
    <row r="31" spans="1:6" ht="14.25">
      <c r="A31" s="45"/>
      <c r="B31" s="88"/>
      <c r="C31" s="85"/>
      <c r="D31" s="86"/>
      <c r="E31" s="86"/>
      <c r="F31" s="87"/>
    </row>
    <row r="32" spans="1:6" ht="14.25">
      <c r="A32" s="45"/>
      <c r="B32" s="88"/>
      <c r="C32" s="85"/>
      <c r="D32" s="86"/>
      <c r="E32" s="86"/>
      <c r="F32" s="87"/>
    </row>
    <row r="33" spans="1:6" ht="14.25">
      <c r="A33" s="45" t="s">
        <v>66</v>
      </c>
      <c r="B33" s="88" t="s">
        <v>67</v>
      </c>
      <c r="C33" s="85"/>
      <c r="D33" s="86"/>
      <c r="E33" s="86"/>
      <c r="F33" s="87"/>
    </row>
    <row r="34" spans="1:6" ht="14.25">
      <c r="A34" s="45"/>
      <c r="B34" s="88"/>
      <c r="C34" s="85"/>
      <c r="D34" s="86"/>
      <c r="E34" s="86"/>
      <c r="F34" s="87"/>
    </row>
    <row r="35" spans="1:2" ht="42.75">
      <c r="A35" s="45" t="s">
        <v>61</v>
      </c>
      <c r="B35" s="88" t="s">
        <v>59</v>
      </c>
    </row>
    <row r="36" ht="14.25">
      <c r="B36" s="88"/>
    </row>
    <row r="37" spans="1:6" ht="14.25">
      <c r="A37" s="93" t="s">
        <v>4</v>
      </c>
      <c r="B37" s="94" t="s">
        <v>60</v>
      </c>
      <c r="C37" s="85" t="s">
        <v>56</v>
      </c>
      <c r="D37" s="86">
        <v>106</v>
      </c>
      <c r="E37" s="86"/>
      <c r="F37" s="87">
        <f>D37*E37</f>
        <v>0</v>
      </c>
    </row>
    <row r="38" spans="1:6" ht="14.25">
      <c r="A38" s="93"/>
      <c r="B38" s="94"/>
      <c r="C38" s="85"/>
      <c r="D38" s="86"/>
      <c r="E38" s="86"/>
      <c r="F38" s="87"/>
    </row>
    <row r="39" spans="1:6" ht="28.5">
      <c r="A39" s="93" t="s">
        <v>4</v>
      </c>
      <c r="B39" s="94" t="s">
        <v>129</v>
      </c>
      <c r="C39" s="85" t="s">
        <v>56</v>
      </c>
      <c r="D39" s="86">
        <v>36</v>
      </c>
      <c r="E39" s="86"/>
      <c r="F39" s="87">
        <f>D39*E39</f>
        <v>0</v>
      </c>
    </row>
    <row r="41" spans="1:6" ht="71.25">
      <c r="A41" s="45" t="s">
        <v>62</v>
      </c>
      <c r="B41" s="88" t="s">
        <v>63</v>
      </c>
      <c r="C41" s="85" t="s">
        <v>56</v>
      </c>
      <c r="D41" s="86">
        <v>72</v>
      </c>
      <c r="E41" s="86"/>
      <c r="F41" s="87">
        <f>D41*E41</f>
        <v>0</v>
      </c>
    </row>
    <row r="43" spans="1:6" ht="42.75">
      <c r="A43" s="45" t="s">
        <v>64</v>
      </c>
      <c r="B43" s="88" t="s">
        <v>212</v>
      </c>
      <c r="C43" s="85" t="s">
        <v>7</v>
      </c>
      <c r="D43" s="86">
        <v>970</v>
      </c>
      <c r="E43" s="86"/>
      <c r="F43" s="87">
        <f>D43*E43</f>
        <v>0</v>
      </c>
    </row>
    <row r="44" ht="14.25">
      <c r="B44" s="95"/>
    </row>
    <row r="45" spans="1:6" ht="14.25">
      <c r="A45" s="45"/>
      <c r="B45" s="88"/>
      <c r="C45" s="85"/>
      <c r="D45" s="86"/>
      <c r="E45" s="86"/>
      <c r="F45" s="87"/>
    </row>
    <row r="46" spans="1:6" ht="14.25">
      <c r="A46" s="45" t="s">
        <v>85</v>
      </c>
      <c r="B46" s="88" t="s">
        <v>124</v>
      </c>
      <c r="C46" s="95"/>
      <c r="D46" s="86"/>
      <c r="E46" s="86"/>
      <c r="F46" s="86"/>
    </row>
    <row r="47" spans="1:6" ht="14.25">
      <c r="A47" s="96"/>
      <c r="B47" s="95"/>
      <c r="C47" s="95"/>
      <c r="D47" s="86"/>
      <c r="E47" s="86"/>
      <c r="F47" s="86"/>
    </row>
    <row r="48" spans="1:6" ht="71.25">
      <c r="A48" s="45" t="s">
        <v>86</v>
      </c>
      <c r="B48" s="88" t="s">
        <v>202</v>
      </c>
      <c r="C48" s="85" t="s">
        <v>5</v>
      </c>
      <c r="D48" s="90">
        <v>13</v>
      </c>
      <c r="E48" s="86"/>
      <c r="F48" s="87">
        <f>D48*E48</f>
        <v>0</v>
      </c>
    </row>
    <row r="49" ht="14.25">
      <c r="B49" s="95"/>
    </row>
    <row r="50" spans="1:2" ht="85.5">
      <c r="A50" s="45" t="s">
        <v>125</v>
      </c>
      <c r="B50" s="88" t="s">
        <v>126</v>
      </c>
    </row>
    <row r="51" ht="14.25">
      <c r="B51" s="95"/>
    </row>
    <row r="52" spans="1:6" ht="14.25">
      <c r="A52" s="85" t="s">
        <v>4</v>
      </c>
      <c r="B52" s="95" t="s">
        <v>127</v>
      </c>
      <c r="C52" s="85" t="s">
        <v>5</v>
      </c>
      <c r="D52" s="90">
        <v>5</v>
      </c>
      <c r="E52" s="86"/>
      <c r="F52" s="87">
        <f>D52*E52</f>
        <v>0</v>
      </c>
    </row>
    <row r="53" spans="1:6" ht="14.25">
      <c r="A53" s="85"/>
      <c r="B53" s="95"/>
      <c r="C53" s="85"/>
      <c r="D53" s="90"/>
      <c r="E53" s="86"/>
      <c r="F53" s="87"/>
    </row>
    <row r="54" spans="1:6" ht="14.25">
      <c r="A54" s="85" t="s">
        <v>4</v>
      </c>
      <c r="B54" s="95" t="s">
        <v>128</v>
      </c>
      <c r="C54" s="85" t="s">
        <v>5</v>
      </c>
      <c r="D54" s="90">
        <v>6</v>
      </c>
      <c r="E54" s="86"/>
      <c r="F54" s="87">
        <f>D54*E54</f>
        <v>0</v>
      </c>
    </row>
    <row r="55" spans="1:2" ht="14.25">
      <c r="A55" s="96"/>
      <c r="B55" s="95"/>
    </row>
    <row r="56" spans="1:6" ht="57">
      <c r="A56" s="45" t="s">
        <v>130</v>
      </c>
      <c r="B56" s="88" t="s">
        <v>131</v>
      </c>
      <c r="C56" s="85" t="s">
        <v>7</v>
      </c>
      <c r="D56" s="86">
        <v>190</v>
      </c>
      <c r="E56" s="86"/>
      <c r="F56" s="87">
        <f>D56*E56</f>
        <v>0</v>
      </c>
    </row>
    <row r="57" spans="1:2" ht="14.25">
      <c r="A57" s="96"/>
      <c r="B57" s="95"/>
    </row>
    <row r="58" spans="1:6" ht="12.75">
      <c r="A58" s="97"/>
      <c r="B58" s="97"/>
      <c r="C58" s="97"/>
      <c r="D58" s="97"/>
      <c r="E58" s="97"/>
      <c r="F58" s="97"/>
    </row>
    <row r="60" spans="1:6" s="107" customFormat="1" ht="14.25">
      <c r="A60" s="45" t="s">
        <v>35</v>
      </c>
      <c r="B60" s="88" t="s">
        <v>103</v>
      </c>
      <c r="F60" s="110">
        <f>SUM(F6:F58)</f>
        <v>0</v>
      </c>
    </row>
  </sheetData>
  <sheetProtection/>
  <printOptions/>
  <pageMargins left="0.95" right="0.48" top="0.8" bottom="0.79" header="0.39" footer="0.41"/>
  <pageSetup horizontalDpi="600" verticalDpi="600" orientation="portrait" paperSize="9" scale="86" r:id="rId1"/>
  <headerFooter alignWithMargins="0">
    <oddFooter>&amp;Cstran &amp;P</oddFooter>
  </headerFooter>
  <rowBreaks count="1" manualBreakCount="1">
    <brk id="32" max="6" man="1"/>
  </rowBreaks>
</worksheet>
</file>

<file path=xl/worksheets/sheet4.xml><?xml version="1.0" encoding="utf-8"?>
<worksheet xmlns="http://schemas.openxmlformats.org/spreadsheetml/2006/main" xmlns:r="http://schemas.openxmlformats.org/officeDocument/2006/relationships">
  <dimension ref="A1:F72"/>
  <sheetViews>
    <sheetView view="pageBreakPreview" zoomScaleSheetLayoutView="100" zoomScalePageLayoutView="0" workbookViewId="0" topLeftCell="A58">
      <selection activeCell="B31" sqref="B31"/>
    </sheetView>
  </sheetViews>
  <sheetFormatPr defaultColWidth="9.00390625" defaultRowHeight="12.75"/>
  <cols>
    <col min="1" max="1" width="8.625" style="45" customWidth="1"/>
    <col min="2" max="2" width="42.75390625" style="101" customWidth="1"/>
    <col min="3" max="3" width="9.125" style="85" customWidth="1"/>
    <col min="4" max="4" width="13.25390625" style="86" customWidth="1"/>
    <col min="5" max="5" width="15.375" style="86" bestFit="1" customWidth="1"/>
    <col min="6" max="6" width="15.375" style="99" bestFit="1" customWidth="1"/>
    <col min="7" max="7" width="1.25" style="89" customWidth="1"/>
    <col min="8" max="16384" width="9.125" style="89" customWidth="1"/>
  </cols>
  <sheetData>
    <row r="1" spans="1:2" ht="15">
      <c r="A1" s="83" t="s">
        <v>104</v>
      </c>
      <c r="B1" s="100" t="s">
        <v>105</v>
      </c>
    </row>
    <row r="2" ht="15">
      <c r="B2" s="100" t="s">
        <v>101</v>
      </c>
    </row>
    <row r="3" ht="15">
      <c r="B3" s="100"/>
    </row>
    <row r="4" ht="15">
      <c r="B4" s="100"/>
    </row>
    <row r="5" spans="1:2" ht="15">
      <c r="A5" s="83" t="s">
        <v>36</v>
      </c>
      <c r="B5" s="100" t="s">
        <v>37</v>
      </c>
    </row>
    <row r="6" spans="1:2" ht="15">
      <c r="A6" s="83"/>
      <c r="B6" s="100"/>
    </row>
    <row r="7" spans="1:6" ht="14.25">
      <c r="A7" s="45" t="s">
        <v>38</v>
      </c>
      <c r="B7" s="88" t="s">
        <v>88</v>
      </c>
      <c r="C7" s="85" t="s">
        <v>56</v>
      </c>
      <c r="D7" s="86">
        <v>80</v>
      </c>
      <c r="F7" s="99">
        <f>D7*E7</f>
        <v>0</v>
      </c>
    </row>
    <row r="9" spans="1:6" ht="28.5">
      <c r="A9" s="45" t="s">
        <v>39</v>
      </c>
      <c r="B9" s="88" t="s">
        <v>89</v>
      </c>
      <c r="C9" s="85" t="s">
        <v>5</v>
      </c>
      <c r="D9" s="103">
        <v>6</v>
      </c>
      <c r="F9" s="99">
        <f>D9*E9</f>
        <v>0</v>
      </c>
    </row>
    <row r="11" spans="1:6" ht="42.75">
      <c r="A11" s="45" t="s">
        <v>70</v>
      </c>
      <c r="B11" s="88" t="s">
        <v>90</v>
      </c>
      <c r="C11" s="85" t="s">
        <v>222</v>
      </c>
      <c r="D11" s="86">
        <v>1</v>
      </c>
      <c r="F11" s="99">
        <f>D11*E11</f>
        <v>0</v>
      </c>
    </row>
    <row r="12" spans="1:6" ht="14.25">
      <c r="A12" s="111"/>
      <c r="B12" s="112"/>
      <c r="C12" s="113"/>
      <c r="D12" s="114"/>
      <c r="E12" s="114"/>
      <c r="F12" s="115"/>
    </row>
    <row r="13" spans="1:6" s="120" customFormat="1" ht="21.75" customHeight="1">
      <c r="A13" s="116" t="s">
        <v>36</v>
      </c>
      <c r="B13" s="117" t="s">
        <v>71</v>
      </c>
      <c r="C13" s="116"/>
      <c r="D13" s="118"/>
      <c r="E13" s="118"/>
      <c r="F13" s="119">
        <f>SUM(F5:F12)</f>
        <v>0</v>
      </c>
    </row>
    <row r="14" ht="15">
      <c r="A14" s="83"/>
    </row>
    <row r="15" ht="15">
      <c r="A15" s="83"/>
    </row>
    <row r="16" spans="1:2" ht="15">
      <c r="A16" s="83" t="s">
        <v>46</v>
      </c>
      <c r="B16" s="100" t="s">
        <v>47</v>
      </c>
    </row>
    <row r="17" spans="1:2" ht="15">
      <c r="A17" s="83"/>
      <c r="B17" s="100"/>
    </row>
    <row r="18" spans="1:6" ht="42.75">
      <c r="A18" s="45" t="s">
        <v>48</v>
      </c>
      <c r="B18" s="88" t="s">
        <v>91</v>
      </c>
      <c r="C18" s="85" t="s">
        <v>9</v>
      </c>
      <c r="D18" s="86">
        <v>140</v>
      </c>
      <c r="F18" s="99">
        <f>D18*E18</f>
        <v>0</v>
      </c>
    </row>
    <row r="20" spans="1:6" ht="42.75">
      <c r="A20" s="45" t="s">
        <v>49</v>
      </c>
      <c r="B20" s="88" t="s">
        <v>92</v>
      </c>
      <c r="C20" s="85" t="s">
        <v>9</v>
      </c>
      <c r="D20" s="86">
        <v>575</v>
      </c>
      <c r="F20" s="99">
        <f>D20*E20</f>
        <v>0</v>
      </c>
    </row>
    <row r="22" spans="1:6" ht="85.5">
      <c r="A22" s="45" t="s">
        <v>68</v>
      </c>
      <c r="B22" s="88" t="s">
        <v>93</v>
      </c>
      <c r="C22" s="85" t="s">
        <v>9</v>
      </c>
      <c r="D22" s="86">
        <v>315</v>
      </c>
      <c r="F22" s="99">
        <f>D22*E22</f>
        <v>0</v>
      </c>
    </row>
    <row r="23" spans="1:6" ht="14.25">
      <c r="A23" s="111"/>
      <c r="B23" s="112"/>
      <c r="C23" s="113"/>
      <c r="D23" s="114"/>
      <c r="E23" s="114"/>
      <c r="F23" s="115"/>
    </row>
    <row r="24" spans="1:6" s="120" customFormat="1" ht="20.25" customHeight="1">
      <c r="A24" s="116" t="s">
        <v>133</v>
      </c>
      <c r="B24" s="117" t="s">
        <v>72</v>
      </c>
      <c r="C24" s="116"/>
      <c r="D24" s="118"/>
      <c r="E24" s="118"/>
      <c r="F24" s="119">
        <f>SUM(F16:F23)</f>
        <v>0</v>
      </c>
    </row>
    <row r="26" ht="15">
      <c r="A26" s="83"/>
    </row>
    <row r="27" spans="1:2" ht="15">
      <c r="A27" s="83" t="s">
        <v>73</v>
      </c>
      <c r="B27" s="100" t="s">
        <v>74</v>
      </c>
    </row>
    <row r="28" spans="1:2" ht="15">
      <c r="A28" s="83"/>
      <c r="B28" s="100"/>
    </row>
    <row r="29" spans="1:6" ht="71.25">
      <c r="A29" s="45" t="s">
        <v>75</v>
      </c>
      <c r="B29" s="88" t="s">
        <v>94</v>
      </c>
      <c r="C29" s="85" t="s">
        <v>56</v>
      </c>
      <c r="D29" s="86">
        <v>63</v>
      </c>
      <c r="F29" s="99">
        <f>D29*E29</f>
        <v>0</v>
      </c>
    </row>
    <row r="31" spans="1:6" ht="71.25">
      <c r="A31" s="45" t="s">
        <v>54</v>
      </c>
      <c r="B31" s="88" t="s">
        <v>95</v>
      </c>
      <c r="C31" s="85" t="s">
        <v>56</v>
      </c>
      <c r="D31" s="86">
        <v>52</v>
      </c>
      <c r="F31" s="99">
        <f>D31*E31</f>
        <v>0</v>
      </c>
    </row>
    <row r="33" spans="1:6" ht="42.75">
      <c r="A33" s="45" t="s">
        <v>55</v>
      </c>
      <c r="B33" s="88" t="s">
        <v>96</v>
      </c>
      <c r="C33" s="85" t="s">
        <v>5</v>
      </c>
      <c r="D33" s="103">
        <v>3</v>
      </c>
      <c r="F33" s="99">
        <f>D33*E33</f>
        <v>0</v>
      </c>
    </row>
    <row r="34" spans="3:6" ht="14.25">
      <c r="C34" s="89"/>
      <c r="D34" s="89"/>
      <c r="E34" s="89"/>
      <c r="F34" s="89"/>
    </row>
    <row r="35" spans="1:6" ht="99.75">
      <c r="A35" s="45" t="s">
        <v>76</v>
      </c>
      <c r="B35" s="88" t="s">
        <v>97</v>
      </c>
      <c r="C35" s="85" t="s">
        <v>5</v>
      </c>
      <c r="D35" s="103">
        <v>6</v>
      </c>
      <c r="F35" s="99">
        <f>D35*E35</f>
        <v>0</v>
      </c>
    </row>
    <row r="36" ht="14.25">
      <c r="D36" s="103"/>
    </row>
    <row r="37" spans="1:6" ht="99.75">
      <c r="A37" s="45" t="s">
        <v>77</v>
      </c>
      <c r="B37" s="88" t="s">
        <v>98</v>
      </c>
      <c r="C37" s="85" t="s">
        <v>5</v>
      </c>
      <c r="D37" s="103">
        <v>1</v>
      </c>
      <c r="F37" s="99">
        <f>D37*E37</f>
        <v>0</v>
      </c>
    </row>
    <row r="38" ht="14.25">
      <c r="D38" s="103"/>
    </row>
    <row r="39" spans="1:6" ht="57">
      <c r="A39" s="45" t="s">
        <v>78</v>
      </c>
      <c r="B39" s="88" t="s">
        <v>99</v>
      </c>
      <c r="C39" s="85" t="s">
        <v>5</v>
      </c>
      <c r="D39" s="103">
        <v>7</v>
      </c>
      <c r="F39" s="99">
        <f>D39*E39</f>
        <v>0</v>
      </c>
    </row>
    <row r="40" spans="1:6" ht="14.25">
      <c r="A40" s="111"/>
      <c r="B40" s="112"/>
      <c r="C40" s="113"/>
      <c r="D40" s="114"/>
      <c r="E40" s="114"/>
      <c r="F40" s="115"/>
    </row>
    <row r="41" spans="1:6" s="120" customFormat="1" ht="18.75" customHeight="1">
      <c r="A41" s="116" t="s">
        <v>73</v>
      </c>
      <c r="B41" s="117" t="s">
        <v>79</v>
      </c>
      <c r="C41" s="116"/>
      <c r="D41" s="118"/>
      <c r="E41" s="118"/>
      <c r="F41" s="119">
        <f>SUM(F27:F39)</f>
        <v>0</v>
      </c>
    </row>
    <row r="42" ht="15">
      <c r="A42" s="83"/>
    </row>
    <row r="43" ht="14.25">
      <c r="A43" s="89"/>
    </row>
    <row r="44" spans="1:2" ht="15">
      <c r="A44" s="83" t="s">
        <v>66</v>
      </c>
      <c r="B44" s="100" t="s">
        <v>80</v>
      </c>
    </row>
    <row r="45" spans="1:2" ht="15">
      <c r="A45" s="89"/>
      <c r="B45" s="100"/>
    </row>
    <row r="46" spans="1:6" ht="28.5">
      <c r="A46" s="45" t="s">
        <v>61</v>
      </c>
      <c r="B46" s="88" t="s">
        <v>100</v>
      </c>
      <c r="C46" s="85" t="s">
        <v>56</v>
      </c>
      <c r="D46" s="86">
        <v>115</v>
      </c>
      <c r="F46" s="99">
        <f>D46*E46</f>
        <v>0</v>
      </c>
    </row>
    <row r="47" ht="14.25">
      <c r="A47" s="89"/>
    </row>
    <row r="48" spans="1:6" ht="14.25">
      <c r="A48" s="45" t="s">
        <v>62</v>
      </c>
      <c r="B48" s="101" t="s">
        <v>81</v>
      </c>
      <c r="C48" s="85" t="s">
        <v>82</v>
      </c>
      <c r="D48" s="103">
        <v>10</v>
      </c>
      <c r="F48" s="99">
        <f>D48*E48</f>
        <v>0</v>
      </c>
    </row>
    <row r="49" spans="1:4" ht="14.25">
      <c r="A49" s="89"/>
      <c r="D49" s="103"/>
    </row>
    <row r="50" spans="1:6" ht="14.25">
      <c r="A50" s="45" t="s">
        <v>64</v>
      </c>
      <c r="B50" s="101" t="s">
        <v>83</v>
      </c>
      <c r="C50" s="85" t="s">
        <v>82</v>
      </c>
      <c r="D50" s="103">
        <v>5</v>
      </c>
      <c r="F50" s="99">
        <f>D50*E50</f>
        <v>0</v>
      </c>
    </row>
    <row r="51" spans="1:4" ht="14.25">
      <c r="A51" s="89"/>
      <c r="D51" s="103"/>
    </row>
    <row r="52" spans="1:6" ht="42.75">
      <c r="A52" s="45" t="s">
        <v>65</v>
      </c>
      <c r="B52" s="205" t="s">
        <v>223</v>
      </c>
      <c r="C52" s="85" t="s">
        <v>5</v>
      </c>
      <c r="D52" s="103">
        <v>1</v>
      </c>
      <c r="F52" s="99">
        <f>D52*E52</f>
        <v>0</v>
      </c>
    </row>
    <row r="53" spans="1:6" ht="15">
      <c r="A53" s="121"/>
      <c r="B53" s="122"/>
      <c r="C53" s="113"/>
      <c r="D53" s="114"/>
      <c r="E53" s="114"/>
      <c r="F53" s="115"/>
    </row>
    <row r="54" spans="1:6" s="120" customFormat="1" ht="19.5" customHeight="1">
      <c r="A54" s="116" t="s">
        <v>66</v>
      </c>
      <c r="B54" s="117" t="s">
        <v>84</v>
      </c>
      <c r="C54" s="116"/>
      <c r="D54" s="118"/>
      <c r="E54" s="118"/>
      <c r="F54" s="119">
        <f>SUM(F46:F53)</f>
        <v>0</v>
      </c>
    </row>
    <row r="55" ht="15">
      <c r="A55" s="83"/>
    </row>
    <row r="56" ht="15">
      <c r="A56" s="83"/>
    </row>
    <row r="57" spans="1:2" ht="15">
      <c r="A57" s="83" t="s">
        <v>85</v>
      </c>
      <c r="B57" s="100" t="s">
        <v>146</v>
      </c>
    </row>
    <row r="58" spans="1:2" ht="15">
      <c r="A58" s="83"/>
      <c r="B58" s="100"/>
    </row>
    <row r="59" spans="1:6" ht="42.75">
      <c r="A59" s="45" t="s">
        <v>86</v>
      </c>
      <c r="B59" s="88" t="s">
        <v>148</v>
      </c>
      <c r="C59" s="85" t="s">
        <v>222</v>
      </c>
      <c r="D59" s="104">
        <v>0.1</v>
      </c>
      <c r="E59" s="87">
        <f>F13+F24+F41+F54</f>
        <v>0</v>
      </c>
      <c r="F59" s="99">
        <f>D59*E59</f>
        <v>0</v>
      </c>
    </row>
    <row r="60" spans="1:6" ht="15">
      <c r="A60" s="121"/>
      <c r="B60" s="112"/>
      <c r="C60" s="113"/>
      <c r="D60" s="114"/>
      <c r="E60" s="114"/>
      <c r="F60" s="115"/>
    </row>
    <row r="61" spans="1:6" s="120" customFormat="1" ht="21" customHeight="1">
      <c r="A61" s="116" t="s">
        <v>85</v>
      </c>
      <c r="B61" s="117" t="s">
        <v>147</v>
      </c>
      <c r="C61" s="116"/>
      <c r="D61" s="118"/>
      <c r="E61" s="118"/>
      <c r="F61" s="119">
        <f>SUM(F59:F60)</f>
        <v>0</v>
      </c>
    </row>
    <row r="62" ht="15">
      <c r="A62" s="83"/>
    </row>
    <row r="63" spans="1:6" ht="14.25">
      <c r="A63" s="89"/>
      <c r="B63" s="89"/>
      <c r="C63" s="89"/>
      <c r="D63" s="89"/>
      <c r="E63" s="89"/>
      <c r="F63" s="89"/>
    </row>
    <row r="64" spans="1:2" ht="15">
      <c r="A64" s="83"/>
      <c r="B64" s="100" t="s">
        <v>87</v>
      </c>
    </row>
    <row r="65" spans="1:6" ht="15">
      <c r="A65" s="83"/>
      <c r="B65" s="89"/>
      <c r="C65" s="89"/>
      <c r="D65" s="89"/>
      <c r="E65" s="89"/>
      <c r="F65" s="89"/>
    </row>
    <row r="66" spans="1:6" ht="14.25">
      <c r="A66" s="98" t="str">
        <f>A5</f>
        <v>1.00</v>
      </c>
      <c r="B66" s="102" t="str">
        <f>B5</f>
        <v>PREDDELA</v>
      </c>
      <c r="F66" s="99">
        <f>F13</f>
        <v>0</v>
      </c>
    </row>
    <row r="67" spans="1:6" ht="14.25">
      <c r="A67" s="98" t="str">
        <f>A16</f>
        <v> 2.00</v>
      </c>
      <c r="B67" s="102" t="str">
        <f>B16</f>
        <v>ZEMELJSKA DELA </v>
      </c>
      <c r="F67" s="99">
        <f>F24</f>
        <v>0</v>
      </c>
    </row>
    <row r="68" spans="1:6" ht="14.25">
      <c r="A68" s="98" t="str">
        <f>A27</f>
        <v>3.00</v>
      </c>
      <c r="B68" s="102" t="str">
        <f>B27</f>
        <v>KANALIZACIJA</v>
      </c>
      <c r="F68" s="99">
        <f>F41</f>
        <v>0</v>
      </c>
    </row>
    <row r="69" spans="1:6" ht="14.25">
      <c r="A69" s="98" t="str">
        <f>A44</f>
        <v>4.00</v>
      </c>
      <c r="B69" s="102" t="str">
        <f>B44</f>
        <v>TUJE STORITVE</v>
      </c>
      <c r="F69" s="99">
        <f>F54</f>
        <v>0</v>
      </c>
    </row>
    <row r="70" spans="1:6" ht="14.25">
      <c r="A70" s="98" t="str">
        <f>A57</f>
        <v>5.00</v>
      </c>
      <c r="B70" s="102" t="str">
        <f>B57</f>
        <v>ZAKLJUČNA DELA</v>
      </c>
      <c r="F70" s="99">
        <f>F61</f>
        <v>0</v>
      </c>
    </row>
    <row r="71" spans="1:6" ht="15">
      <c r="A71" s="121"/>
      <c r="B71" s="122"/>
      <c r="C71" s="113"/>
      <c r="D71" s="114"/>
      <c r="E71" s="114"/>
      <c r="F71" s="115"/>
    </row>
    <row r="72" spans="1:6" s="120" customFormat="1" ht="20.25" customHeight="1">
      <c r="A72" s="116" t="s">
        <v>104</v>
      </c>
      <c r="B72" s="117" t="s">
        <v>132</v>
      </c>
      <c r="C72" s="116"/>
      <c r="D72" s="118"/>
      <c r="E72" s="118"/>
      <c r="F72" s="119">
        <f>SUM(F66:F70)</f>
        <v>0</v>
      </c>
    </row>
  </sheetData>
  <sheetProtection/>
  <printOptions/>
  <pageMargins left="0.96" right="0.51" top="0.75" bottom="0.78" header="0.38" footer="0.39"/>
  <pageSetup horizontalDpi="600" verticalDpi="600" orientation="portrait" paperSize="9" scale="80" r:id="rId1"/>
  <headerFooter alignWithMargins="0">
    <oddFooter>&amp;Cstran &amp;P</oddFooter>
  </headerFooter>
</worksheet>
</file>

<file path=xl/worksheets/sheet5.xml><?xml version="1.0" encoding="utf-8"?>
<worksheet xmlns="http://schemas.openxmlformats.org/spreadsheetml/2006/main" xmlns:r="http://schemas.openxmlformats.org/officeDocument/2006/relationships">
  <dimension ref="A1:L98"/>
  <sheetViews>
    <sheetView showGridLines="0" view="pageBreakPreview" zoomScaleSheetLayoutView="100" zoomScalePageLayoutView="0" workbookViewId="0" topLeftCell="A82">
      <selection activeCell="B44" sqref="B44"/>
    </sheetView>
  </sheetViews>
  <sheetFormatPr defaultColWidth="9.00390625" defaultRowHeight="12.75"/>
  <cols>
    <col min="1" max="1" width="6.625" style="44" customWidth="1"/>
    <col min="2" max="2" width="44.25390625" style="43" customWidth="1"/>
    <col min="3" max="3" width="9.375" style="40" customWidth="1"/>
    <col min="4" max="4" width="10.125" style="41" bestFit="1" customWidth="1"/>
    <col min="5" max="5" width="14.875" style="42" customWidth="1"/>
    <col min="6" max="6" width="17.375" style="62" customWidth="1"/>
    <col min="7" max="7" width="1.12109375" style="5" customWidth="1"/>
    <col min="8" max="8" width="23.75390625" style="5" customWidth="1"/>
    <col min="9" max="9" width="7.625" style="5" bestFit="1" customWidth="1"/>
    <col min="10" max="16384" width="9.125" style="5" customWidth="1"/>
  </cols>
  <sheetData>
    <row r="1" spans="1:8" ht="15.75">
      <c r="A1" s="36" t="s">
        <v>109</v>
      </c>
      <c r="B1" s="232" t="s">
        <v>102</v>
      </c>
      <c r="C1" s="233"/>
      <c r="D1" s="233"/>
      <c r="E1" s="233"/>
      <c r="F1" s="61"/>
      <c r="G1" s="11"/>
      <c r="H1" s="10"/>
    </row>
    <row r="3" spans="1:11" s="15" customFormat="1" ht="16.5" customHeight="1">
      <c r="A3" s="65"/>
      <c r="B3" s="234" t="s">
        <v>32</v>
      </c>
      <c r="C3" s="235"/>
      <c r="D3" s="235"/>
      <c r="E3" s="235"/>
      <c r="F3" s="13"/>
      <c r="G3" s="14"/>
      <c r="K3" s="13"/>
    </row>
    <row r="4" spans="1:11" ht="78" customHeight="1">
      <c r="A4" s="12"/>
      <c r="B4" s="236" t="s">
        <v>2</v>
      </c>
      <c r="C4" s="237"/>
      <c r="D4" s="237"/>
      <c r="E4" s="237"/>
      <c r="F4" s="10"/>
      <c r="G4" s="11"/>
      <c r="H4" s="10"/>
      <c r="K4" s="2"/>
    </row>
    <row r="7" spans="1:2" ht="15">
      <c r="A7" s="49"/>
      <c r="B7" s="56" t="s">
        <v>30</v>
      </c>
    </row>
    <row r="8" spans="1:2" ht="15">
      <c r="A8" s="49"/>
      <c r="B8" s="68"/>
    </row>
    <row r="9" spans="1:7" s="15" customFormat="1" ht="42.75">
      <c r="A9" s="18" t="s">
        <v>22</v>
      </c>
      <c r="B9" s="57" t="s">
        <v>201</v>
      </c>
      <c r="C9" s="3" t="s">
        <v>9</v>
      </c>
      <c r="D9" s="19">
        <v>32</v>
      </c>
      <c r="E9" s="13"/>
      <c r="F9" s="63">
        <f>D9*E9</f>
        <v>0</v>
      </c>
      <c r="G9" s="19"/>
    </row>
    <row r="10" ht="15">
      <c r="B10" s="68"/>
    </row>
    <row r="11" spans="1:7" s="15" customFormat="1" ht="71.25">
      <c r="A11" s="18" t="s">
        <v>23</v>
      </c>
      <c r="B11" s="57" t="s">
        <v>123</v>
      </c>
      <c r="C11" s="3" t="s">
        <v>9</v>
      </c>
      <c r="D11" s="19">
        <v>290</v>
      </c>
      <c r="E11" s="13"/>
      <c r="F11" s="63">
        <f>D11*E11</f>
        <v>0</v>
      </c>
      <c r="G11" s="19"/>
    </row>
    <row r="12" spans="1:2" ht="15">
      <c r="A12" s="5"/>
      <c r="B12" s="68"/>
    </row>
    <row r="13" spans="1:6" ht="57">
      <c r="A13" s="18" t="s">
        <v>24</v>
      </c>
      <c r="B13" s="58" t="s">
        <v>134</v>
      </c>
      <c r="C13" s="17" t="s">
        <v>9</v>
      </c>
      <c r="D13" s="21">
        <v>275</v>
      </c>
      <c r="E13" s="13"/>
      <c r="F13" s="63">
        <f>D13*E13</f>
        <v>0</v>
      </c>
    </row>
    <row r="14" spans="1:2" ht="15">
      <c r="A14" s="5"/>
      <c r="B14" s="68"/>
    </row>
    <row r="15" spans="1:6" ht="85.5">
      <c r="A15" s="18" t="s">
        <v>25</v>
      </c>
      <c r="B15" s="57" t="s">
        <v>6</v>
      </c>
      <c r="C15" s="17" t="s">
        <v>9</v>
      </c>
      <c r="D15" s="13">
        <f>D11-D13</f>
        <v>15</v>
      </c>
      <c r="E15" s="13"/>
      <c r="F15" s="63">
        <f>D15*E15</f>
        <v>0</v>
      </c>
    </row>
    <row r="16" spans="1:2" ht="15">
      <c r="A16" s="5"/>
      <c r="B16" s="68"/>
    </row>
    <row r="17" spans="1:7" s="15" customFormat="1" ht="57">
      <c r="A17" s="18" t="s">
        <v>26</v>
      </c>
      <c r="B17" s="58" t="s">
        <v>135</v>
      </c>
      <c r="C17" s="17" t="s">
        <v>9</v>
      </c>
      <c r="D17" s="21">
        <v>3.5</v>
      </c>
      <c r="E17" s="13"/>
      <c r="F17" s="63">
        <f>D17*E17</f>
        <v>0</v>
      </c>
      <c r="G17" s="22"/>
    </row>
    <row r="18" spans="1:2" ht="15">
      <c r="A18" s="5"/>
      <c r="B18" s="68"/>
    </row>
    <row r="19" spans="1:7" s="15" customFormat="1" ht="28.5">
      <c r="A19" s="18" t="s">
        <v>27</v>
      </c>
      <c r="B19" s="58" t="s">
        <v>1</v>
      </c>
      <c r="C19" s="17" t="s">
        <v>7</v>
      </c>
      <c r="D19" s="21">
        <v>30</v>
      </c>
      <c r="E19" s="13"/>
      <c r="F19" s="63">
        <f>D19*E19</f>
        <v>0</v>
      </c>
      <c r="G19" s="22"/>
    </row>
    <row r="20" spans="1:2" ht="15">
      <c r="A20" s="5"/>
      <c r="B20" s="68"/>
    </row>
    <row r="21" spans="1:11" s="1" customFormat="1" ht="42.75">
      <c r="A21" s="18" t="s">
        <v>28</v>
      </c>
      <c r="B21" s="57" t="s">
        <v>136</v>
      </c>
      <c r="C21" s="3" t="s">
        <v>10</v>
      </c>
      <c r="D21" s="50">
        <v>220</v>
      </c>
      <c r="E21" s="13"/>
      <c r="F21" s="63">
        <f>D21*E21</f>
        <v>0</v>
      </c>
      <c r="G21" s="39"/>
      <c r="K21" s="50"/>
    </row>
    <row r="23" spans="1:6" ht="42.75">
      <c r="A23" s="204" t="s">
        <v>19</v>
      </c>
      <c r="B23" s="88" t="s">
        <v>218</v>
      </c>
      <c r="C23" s="85" t="s">
        <v>7</v>
      </c>
      <c r="D23" s="86">
        <v>220</v>
      </c>
      <c r="E23" s="86"/>
      <c r="F23" s="87">
        <f>D23*E23</f>
        <v>0</v>
      </c>
    </row>
    <row r="24" spans="1:2" ht="15">
      <c r="A24" s="5"/>
      <c r="B24" s="68"/>
    </row>
    <row r="25" ht="15">
      <c r="B25" s="68"/>
    </row>
    <row r="26" ht="14.25">
      <c r="B26" s="56" t="s">
        <v>122</v>
      </c>
    </row>
    <row r="27" spans="1:2" ht="15">
      <c r="A27" s="49"/>
      <c r="B27" s="68"/>
    </row>
    <row r="28" spans="1:10" s="15" customFormat="1" ht="185.25">
      <c r="A28" s="18" t="s">
        <v>17</v>
      </c>
      <c r="B28" s="57" t="s">
        <v>207</v>
      </c>
      <c r="C28" s="17" t="s">
        <v>7</v>
      </c>
      <c r="D28" s="208">
        <v>228</v>
      </c>
      <c r="E28" s="13"/>
      <c r="F28" s="63">
        <f>D28*E28</f>
        <v>0</v>
      </c>
      <c r="G28" s="14"/>
      <c r="H28" s="52"/>
      <c r="I28" s="53"/>
      <c r="J28" s="53"/>
    </row>
    <row r="29" ht="15">
      <c r="B29" s="68"/>
    </row>
    <row r="30" spans="1:10" s="15" customFormat="1" ht="142.5">
      <c r="A30" s="18" t="s">
        <v>18</v>
      </c>
      <c r="B30" s="57" t="s">
        <v>204</v>
      </c>
      <c r="G30" s="14"/>
      <c r="H30" s="52"/>
      <c r="I30" s="53"/>
      <c r="J30" s="53"/>
    </row>
    <row r="31" spans="2:10" s="15" customFormat="1" ht="14.25">
      <c r="B31" s="57"/>
      <c r="G31" s="14"/>
      <c r="H31" s="52"/>
      <c r="I31" s="53"/>
      <c r="J31" s="53"/>
    </row>
    <row r="32" spans="1:6" ht="42.75">
      <c r="A32" s="44" t="s">
        <v>4</v>
      </c>
      <c r="B32" s="57" t="s">
        <v>205</v>
      </c>
      <c r="C32" s="17" t="s">
        <v>7</v>
      </c>
      <c r="D32" s="13">
        <v>164</v>
      </c>
      <c r="E32" s="13"/>
      <c r="F32" s="63">
        <f>D32*E32</f>
        <v>0</v>
      </c>
    </row>
    <row r="33" spans="2:6" ht="14.25">
      <c r="B33" s="57"/>
      <c r="C33" s="17"/>
      <c r="D33" s="13"/>
      <c r="E33" s="13"/>
      <c r="F33" s="63"/>
    </row>
    <row r="34" spans="1:6" ht="28.5">
      <c r="A34" s="44" t="s">
        <v>4</v>
      </c>
      <c r="B34" s="57" t="s">
        <v>206</v>
      </c>
      <c r="C34" s="17" t="s">
        <v>7</v>
      </c>
      <c r="D34" s="13">
        <v>22</v>
      </c>
      <c r="E34" s="13"/>
      <c r="F34" s="63">
        <f>D34*E34</f>
        <v>0</v>
      </c>
    </row>
    <row r="35" spans="2:6" ht="14.25">
      <c r="B35" s="57"/>
      <c r="C35" s="17"/>
      <c r="D35" s="13"/>
      <c r="E35" s="13"/>
      <c r="F35" s="63"/>
    </row>
    <row r="36" spans="1:6" ht="28.5">
      <c r="A36" s="44" t="s">
        <v>4</v>
      </c>
      <c r="B36" s="57" t="s">
        <v>31</v>
      </c>
      <c r="C36" s="17" t="s">
        <v>7</v>
      </c>
      <c r="D36" s="13">
        <v>186</v>
      </c>
      <c r="E36" s="13"/>
      <c r="F36" s="63">
        <f>D36*E36</f>
        <v>0</v>
      </c>
    </row>
    <row r="37" ht="15">
      <c r="B37" s="68"/>
    </row>
    <row r="38" spans="1:5" ht="24" customHeight="1">
      <c r="A38" s="49"/>
      <c r="B38" s="56" t="s">
        <v>121</v>
      </c>
      <c r="E38" s="133"/>
    </row>
    <row r="39" spans="1:5" ht="18">
      <c r="A39" s="49"/>
      <c r="B39" s="209" t="s">
        <v>228</v>
      </c>
      <c r="C39" s="210"/>
      <c r="D39" s="211"/>
      <c r="E39" s="212"/>
    </row>
    <row r="40" spans="1:5" ht="110.25" customHeight="1">
      <c r="A40" s="221"/>
      <c r="B40" s="240" t="s">
        <v>260</v>
      </c>
      <c r="C40" s="241"/>
      <c r="D40" s="241"/>
      <c r="E40" s="241"/>
    </row>
    <row r="41" spans="1:5" ht="18">
      <c r="A41" s="221"/>
      <c r="B41" s="209"/>
      <c r="C41" s="210"/>
      <c r="D41" s="211"/>
      <c r="E41" s="212"/>
    </row>
    <row r="42" spans="1:6" ht="128.25">
      <c r="A42" s="222" t="s">
        <v>137</v>
      </c>
      <c r="B42" s="213" t="s">
        <v>229</v>
      </c>
      <c r="C42" s="214" t="s">
        <v>230</v>
      </c>
      <c r="D42" s="215">
        <v>5</v>
      </c>
      <c r="E42" s="208"/>
      <c r="F42" s="225">
        <f>D42*E42</f>
        <v>0</v>
      </c>
    </row>
    <row r="43" spans="1:5" ht="18">
      <c r="A43" s="221"/>
      <c r="B43" s="209"/>
      <c r="C43" s="210"/>
      <c r="D43" s="211"/>
      <c r="E43" s="212"/>
    </row>
    <row r="44" spans="1:5" ht="42.75">
      <c r="A44" s="222" t="s">
        <v>138</v>
      </c>
      <c r="B44" s="209" t="s">
        <v>231</v>
      </c>
      <c r="C44" s="210"/>
      <c r="D44" s="211"/>
      <c r="E44" s="212"/>
    </row>
    <row r="45" spans="1:5" ht="18">
      <c r="A45" s="222"/>
      <c r="B45" s="209"/>
      <c r="C45" s="210"/>
      <c r="D45" s="211"/>
      <c r="E45" s="212"/>
    </row>
    <row r="46" spans="1:6" ht="213.75">
      <c r="A46" s="223" t="s">
        <v>232</v>
      </c>
      <c r="B46" s="213" t="s">
        <v>261</v>
      </c>
      <c r="C46" s="214" t="s">
        <v>230</v>
      </c>
      <c r="D46" s="215">
        <v>5</v>
      </c>
      <c r="E46" s="208"/>
      <c r="F46" s="225">
        <f>D46*E46</f>
        <v>0</v>
      </c>
    </row>
    <row r="47" spans="1:5" ht="18">
      <c r="A47" s="224"/>
      <c r="B47" s="209"/>
      <c r="C47" s="210"/>
      <c r="D47" s="211"/>
      <c r="E47" s="212"/>
    </row>
    <row r="48" spans="1:6" ht="42.75">
      <c r="A48" s="223" t="s">
        <v>233</v>
      </c>
      <c r="B48" s="216" t="s">
        <v>259</v>
      </c>
      <c r="C48" s="210" t="s">
        <v>234</v>
      </c>
      <c r="D48" s="208">
        <v>1.5</v>
      </c>
      <c r="E48" s="208"/>
      <c r="F48" s="225">
        <f>D48*E48</f>
        <v>0</v>
      </c>
    </row>
    <row r="49" spans="1:6" ht="14.25">
      <c r="A49" s="223"/>
      <c r="B49" s="216"/>
      <c r="C49" s="210"/>
      <c r="D49" s="208"/>
      <c r="E49" s="208"/>
      <c r="F49" s="225"/>
    </row>
    <row r="50" spans="1:6" ht="71.25">
      <c r="A50" s="223" t="s">
        <v>235</v>
      </c>
      <c r="B50" s="209" t="s">
        <v>255</v>
      </c>
      <c r="C50" s="214" t="s">
        <v>241</v>
      </c>
      <c r="D50" s="208">
        <v>26</v>
      </c>
      <c r="E50" s="208"/>
      <c r="F50" s="225">
        <f>D50*E50</f>
        <v>0</v>
      </c>
    </row>
    <row r="51" spans="1:6" ht="14.25">
      <c r="A51" s="222"/>
      <c r="B51" s="209"/>
      <c r="C51" s="214"/>
      <c r="D51" s="208"/>
      <c r="E51" s="208"/>
      <c r="F51" s="206"/>
    </row>
    <row r="52" spans="1:6" ht="57">
      <c r="A52" s="223" t="s">
        <v>237</v>
      </c>
      <c r="B52" s="217" t="s">
        <v>236</v>
      </c>
      <c r="C52" s="210" t="s">
        <v>234</v>
      </c>
      <c r="D52" s="208">
        <v>7.6</v>
      </c>
      <c r="E52" s="208"/>
      <c r="F52" s="225">
        <f>D52*E52</f>
        <v>0</v>
      </c>
    </row>
    <row r="53" spans="1:6" ht="18">
      <c r="A53" s="222"/>
      <c r="B53" s="209"/>
      <c r="C53" s="210"/>
      <c r="D53" s="211"/>
      <c r="E53" s="212"/>
      <c r="F53" s="226"/>
    </row>
    <row r="54" spans="1:6" ht="42.75">
      <c r="A54" s="223" t="s">
        <v>239</v>
      </c>
      <c r="B54" s="218" t="s">
        <v>238</v>
      </c>
      <c r="C54" s="214" t="s">
        <v>0</v>
      </c>
      <c r="D54" s="208">
        <v>1100</v>
      </c>
      <c r="E54" s="208"/>
      <c r="F54" s="225">
        <f>D54*E54</f>
        <v>0</v>
      </c>
    </row>
    <row r="55" spans="1:6" ht="18">
      <c r="A55" s="222"/>
      <c r="B55" s="209"/>
      <c r="C55" s="210"/>
      <c r="D55" s="211"/>
      <c r="E55" s="212"/>
      <c r="F55" s="226"/>
    </row>
    <row r="56" spans="1:6" s="207" customFormat="1" ht="28.5">
      <c r="A56" s="223" t="s">
        <v>242</v>
      </c>
      <c r="B56" s="218" t="s">
        <v>240</v>
      </c>
      <c r="C56" s="214" t="s">
        <v>241</v>
      </c>
      <c r="D56" s="208">
        <v>25</v>
      </c>
      <c r="E56" s="208"/>
      <c r="F56" s="225">
        <f>D56*E56</f>
        <v>0</v>
      </c>
    </row>
    <row r="57" spans="1:5" ht="18">
      <c r="A57" s="222"/>
      <c r="B57" s="209"/>
      <c r="C57" s="210"/>
      <c r="D57" s="211"/>
      <c r="E57" s="212"/>
    </row>
    <row r="58" spans="1:6" s="207" customFormat="1" ht="57">
      <c r="A58" s="223" t="s">
        <v>244</v>
      </c>
      <c r="B58" s="218" t="s">
        <v>243</v>
      </c>
      <c r="C58" s="214" t="s">
        <v>7</v>
      </c>
      <c r="D58" s="208">
        <v>46</v>
      </c>
      <c r="E58" s="208"/>
      <c r="F58" s="225">
        <f>D58*E58</f>
        <v>0</v>
      </c>
    </row>
    <row r="59" spans="1:5" ht="15">
      <c r="A59" s="224"/>
      <c r="B59" s="219"/>
      <c r="C59" s="210"/>
      <c r="D59" s="211"/>
      <c r="E59" s="220"/>
    </row>
    <row r="60" spans="1:6" ht="42.75">
      <c r="A60" s="223" t="s">
        <v>247</v>
      </c>
      <c r="B60" s="218" t="s">
        <v>245</v>
      </c>
      <c r="C60" s="214" t="s">
        <v>246</v>
      </c>
      <c r="D60" s="215">
        <v>5</v>
      </c>
      <c r="E60" s="208"/>
      <c r="F60" s="225">
        <f>D60*E60</f>
        <v>0</v>
      </c>
    </row>
    <row r="61" spans="1:5" ht="15">
      <c r="A61" s="224"/>
      <c r="B61" s="219"/>
      <c r="C61" s="210"/>
      <c r="D61" s="211"/>
      <c r="E61" s="220"/>
    </row>
    <row r="62" spans="1:6" ht="42.75">
      <c r="A62" s="223" t="s">
        <v>248</v>
      </c>
      <c r="B62" s="218" t="s">
        <v>139</v>
      </c>
      <c r="C62" s="214" t="s">
        <v>7</v>
      </c>
      <c r="D62" s="208">
        <v>12</v>
      </c>
      <c r="E62" s="208"/>
      <c r="F62" s="225">
        <f>D62*E62</f>
        <v>0</v>
      </c>
    </row>
    <row r="63" spans="1:6" ht="14.25">
      <c r="A63" s="222"/>
      <c r="B63" s="218"/>
      <c r="C63" s="214"/>
      <c r="D63" s="208"/>
      <c r="E63" s="208"/>
      <c r="F63" s="206"/>
    </row>
    <row r="64" spans="1:6" ht="85.5">
      <c r="A64" s="223" t="s">
        <v>249</v>
      </c>
      <c r="B64" s="218" t="s">
        <v>208</v>
      </c>
      <c r="C64" s="214" t="s">
        <v>7</v>
      </c>
      <c r="D64" s="208">
        <v>19.6</v>
      </c>
      <c r="E64" s="208"/>
      <c r="F64" s="225">
        <f>D64*E64</f>
        <v>0</v>
      </c>
    </row>
    <row r="65" spans="1:5" ht="15">
      <c r="A65" s="222"/>
      <c r="B65" s="219"/>
      <c r="C65" s="210"/>
      <c r="D65" s="211"/>
      <c r="E65" s="220"/>
    </row>
    <row r="66" spans="1:6" s="207" customFormat="1" ht="107.25" customHeight="1">
      <c r="A66" s="223" t="s">
        <v>250</v>
      </c>
      <c r="B66" s="218" t="s">
        <v>252</v>
      </c>
      <c r="C66" s="214" t="s">
        <v>5</v>
      </c>
      <c r="D66" s="215">
        <v>5</v>
      </c>
      <c r="E66" s="208"/>
      <c r="F66" s="225">
        <f>D66*E66</f>
        <v>0</v>
      </c>
    </row>
    <row r="67" spans="1:5" ht="15">
      <c r="A67" s="224"/>
      <c r="B67" s="219"/>
      <c r="C67" s="210"/>
      <c r="D67" s="211"/>
      <c r="E67" s="220"/>
    </row>
    <row r="68" spans="1:6" s="207" customFormat="1" ht="99.75">
      <c r="A68" s="223" t="s">
        <v>253</v>
      </c>
      <c r="B68" s="218" t="s">
        <v>251</v>
      </c>
      <c r="C68" s="214" t="s">
        <v>5</v>
      </c>
      <c r="D68" s="215">
        <v>5</v>
      </c>
      <c r="E68" s="208"/>
      <c r="F68" s="225">
        <f>D68*E68</f>
        <v>0</v>
      </c>
    </row>
    <row r="69" spans="1:5" ht="15">
      <c r="A69" s="224"/>
      <c r="B69" s="219"/>
      <c r="C69" s="210"/>
      <c r="D69" s="211"/>
      <c r="E69" s="220"/>
    </row>
    <row r="70" spans="1:6" s="207" customFormat="1" ht="42.75">
      <c r="A70" s="223" t="s">
        <v>254</v>
      </c>
      <c r="B70" s="218" t="s">
        <v>139</v>
      </c>
      <c r="C70" s="214" t="s">
        <v>7</v>
      </c>
      <c r="D70" s="208">
        <v>10.5</v>
      </c>
      <c r="E70" s="208"/>
      <c r="F70" s="225">
        <f>D70*E70</f>
        <v>0</v>
      </c>
    </row>
    <row r="71" spans="1:6" s="207" customFormat="1" ht="14.25">
      <c r="A71" s="224"/>
      <c r="B71" s="218"/>
      <c r="C71" s="214"/>
      <c r="D71" s="208"/>
      <c r="E71" s="208"/>
      <c r="F71" s="206"/>
    </row>
    <row r="72" spans="1:6" s="207" customFormat="1" ht="85.5">
      <c r="A72" s="223" t="s">
        <v>256</v>
      </c>
      <c r="B72" s="218" t="s">
        <v>208</v>
      </c>
      <c r="C72" s="214" t="s">
        <v>7</v>
      </c>
      <c r="D72" s="208">
        <v>17.5</v>
      </c>
      <c r="E72" s="208"/>
      <c r="F72" s="225">
        <f>D72*E72</f>
        <v>0</v>
      </c>
    </row>
    <row r="73" spans="1:6" s="207" customFormat="1" ht="14.25">
      <c r="A73" s="224"/>
      <c r="B73" s="218"/>
      <c r="C73" s="214"/>
      <c r="D73" s="208"/>
      <c r="E73" s="208"/>
      <c r="F73" s="206"/>
    </row>
    <row r="74" spans="1:6" s="207" customFormat="1" ht="42.75">
      <c r="A74" s="223" t="s">
        <v>257</v>
      </c>
      <c r="B74" s="218" t="s">
        <v>258</v>
      </c>
      <c r="C74" s="214" t="s">
        <v>246</v>
      </c>
      <c r="D74" s="215">
        <v>5</v>
      </c>
      <c r="E74" s="208"/>
      <c r="F74" s="225">
        <f>D74*E74</f>
        <v>0</v>
      </c>
    </row>
    <row r="75" spans="1:5" ht="15">
      <c r="A75" s="221"/>
      <c r="B75" s="219"/>
      <c r="C75" s="210"/>
      <c r="D75" s="211"/>
      <c r="E75" s="220"/>
    </row>
    <row r="76" spans="2:6" ht="14.25">
      <c r="B76" s="57"/>
      <c r="C76" s="17"/>
      <c r="D76" s="13"/>
      <c r="E76" s="13"/>
      <c r="F76" s="63"/>
    </row>
    <row r="77" spans="1:9" ht="42.75">
      <c r="A77" s="18" t="s">
        <v>140</v>
      </c>
      <c r="B77" s="88" t="s">
        <v>141</v>
      </c>
      <c r="C77" s="85" t="s">
        <v>56</v>
      </c>
      <c r="D77" s="86">
        <v>30</v>
      </c>
      <c r="E77" s="86"/>
      <c r="F77" s="87">
        <f>D77*E77</f>
        <v>0</v>
      </c>
      <c r="I77" s="82"/>
    </row>
    <row r="78" spans="1:9" ht="14.25">
      <c r="A78" s="5"/>
      <c r="B78" s="57"/>
      <c r="C78" s="17"/>
      <c r="D78" s="37"/>
      <c r="E78" s="13"/>
      <c r="F78" s="63"/>
      <c r="I78" s="82"/>
    </row>
    <row r="79" spans="1:12" s="15" customFormat="1" ht="42.75">
      <c r="A79" s="18" t="s">
        <v>142</v>
      </c>
      <c r="B79" s="57" t="s">
        <v>262</v>
      </c>
      <c r="C79" s="17" t="s">
        <v>224</v>
      </c>
      <c r="D79" s="13">
        <v>1</v>
      </c>
      <c r="E79" s="13"/>
      <c r="F79" s="87">
        <f>D79*E79</f>
        <v>0</v>
      </c>
      <c r="G79" s="35"/>
      <c r="K79" s="28"/>
      <c r="L79" s="29"/>
    </row>
    <row r="80" spans="1:6" ht="14.25">
      <c r="A80" s="5"/>
      <c r="B80" s="59"/>
      <c r="C80" s="46"/>
      <c r="D80" s="47"/>
      <c r="E80" s="48"/>
      <c r="F80" s="64"/>
    </row>
    <row r="81" spans="1:9" ht="14.25">
      <c r="A81" s="45"/>
      <c r="B81" s="56" t="s">
        <v>3</v>
      </c>
      <c r="F81" s="62">
        <f>SUM(F9:F79)</f>
        <v>0</v>
      </c>
      <c r="H81" s="52"/>
      <c r="I81" s="53"/>
    </row>
    <row r="83" spans="1:12" s="33" customFormat="1" ht="28.5">
      <c r="A83" s="18" t="s">
        <v>143</v>
      </c>
      <c r="B83" s="31" t="s">
        <v>225</v>
      </c>
      <c r="C83" s="32"/>
      <c r="D83" s="34"/>
      <c r="E83" s="34"/>
      <c r="F83" s="66">
        <f>F81*5%</f>
        <v>0</v>
      </c>
      <c r="K83" s="28"/>
      <c r="L83" s="29"/>
    </row>
    <row r="84" spans="2:11" s="15" customFormat="1" ht="14.25">
      <c r="B84" s="30"/>
      <c r="C84" s="17"/>
      <c r="D84" s="13"/>
      <c r="E84" s="13"/>
      <c r="F84" s="67"/>
      <c r="G84" s="35"/>
      <c r="K84" s="13"/>
    </row>
    <row r="85" spans="1:11" s="15" customFormat="1" ht="16.5" customHeight="1">
      <c r="A85" s="16"/>
      <c r="B85" s="54" t="s">
        <v>20</v>
      </c>
      <c r="C85" s="17"/>
      <c r="D85" s="13"/>
      <c r="E85" s="13"/>
      <c r="F85" s="67"/>
      <c r="G85" s="35"/>
      <c r="K85" s="13"/>
    </row>
    <row r="86" spans="1:11" s="15" customFormat="1" ht="14.25">
      <c r="A86" s="16"/>
      <c r="B86" s="30"/>
      <c r="C86" s="17"/>
      <c r="D86" s="13"/>
      <c r="E86" s="13"/>
      <c r="F86" s="67"/>
      <c r="G86" s="35"/>
      <c r="K86" s="13"/>
    </row>
    <row r="87" spans="1:11" ht="14.25">
      <c r="A87" s="18" t="s">
        <v>144</v>
      </c>
      <c r="B87" s="7" t="s">
        <v>21</v>
      </c>
      <c r="C87" s="8" t="s">
        <v>8</v>
      </c>
      <c r="D87" s="9">
        <v>1</v>
      </c>
      <c r="E87" s="13"/>
      <c r="F87" s="60">
        <v>0</v>
      </c>
      <c r="G87" s="4"/>
      <c r="H87" s="4"/>
      <c r="I87" s="4"/>
      <c r="K87" s="2"/>
    </row>
    <row r="88" spans="2:11" s="15" customFormat="1" ht="15" customHeight="1">
      <c r="B88" s="30"/>
      <c r="C88" s="17"/>
      <c r="D88" s="13"/>
      <c r="E88" s="13"/>
      <c r="F88" s="67"/>
      <c r="G88" s="35"/>
      <c r="K88" s="13"/>
    </row>
    <row r="89" spans="1:11" ht="57">
      <c r="A89" s="18" t="s">
        <v>145</v>
      </c>
      <c r="B89" s="51" t="s">
        <v>226</v>
      </c>
      <c r="C89" s="8" t="s">
        <v>8</v>
      </c>
      <c r="D89" s="9">
        <v>1</v>
      </c>
      <c r="E89" s="13"/>
      <c r="F89" s="60">
        <v>0</v>
      </c>
      <c r="G89" s="4"/>
      <c r="H89" s="4"/>
      <c r="I89" s="4"/>
      <c r="K89" s="2"/>
    </row>
    <row r="90" spans="1:11" ht="12.75">
      <c r="A90" s="20"/>
      <c r="B90" s="24"/>
      <c r="C90" s="25"/>
      <c r="D90" s="26"/>
      <c r="E90" s="6"/>
      <c r="F90" s="6"/>
      <c r="G90" s="27"/>
      <c r="K90" s="2"/>
    </row>
    <row r="91" spans="1:11" s="15" customFormat="1" ht="14.25">
      <c r="A91" s="38"/>
      <c r="B91" s="23"/>
      <c r="C91" s="17"/>
      <c r="D91" s="13"/>
      <c r="E91" s="13"/>
      <c r="F91" s="13"/>
      <c r="G91" s="14"/>
      <c r="K91" s="13"/>
    </row>
    <row r="92" spans="1:6" ht="14.25">
      <c r="A92" s="38" t="s">
        <v>109</v>
      </c>
      <c r="B92" s="238" t="s">
        <v>102</v>
      </c>
      <c r="C92" s="239"/>
      <c r="D92" s="239"/>
      <c r="E92" s="239"/>
      <c r="F92" s="80">
        <f>SUM(F81:F90)</f>
        <v>0</v>
      </c>
    </row>
    <row r="93" ht="14.25">
      <c r="F93" s="81"/>
    </row>
    <row r="96" ht="14.25">
      <c r="A96" s="45"/>
    </row>
    <row r="97" ht="14.25">
      <c r="B97" s="88"/>
    </row>
    <row r="98" spans="1:2" ht="14.25">
      <c r="A98" s="93"/>
      <c r="B98" s="94"/>
    </row>
  </sheetData>
  <sheetProtection/>
  <mergeCells count="5">
    <mergeCell ref="B1:E1"/>
    <mergeCell ref="B3:E3"/>
    <mergeCell ref="B4:E4"/>
    <mergeCell ref="B92:E92"/>
    <mergeCell ref="B40:E40"/>
  </mergeCells>
  <printOptions/>
  <pageMargins left="0.86" right="0.12" top="0.8" bottom="0.77" header="0.39" footer="0.4"/>
  <pageSetup horizontalDpi="600" verticalDpi="600" orientation="portrait" paperSize="9" scale="82" r:id="rId1"/>
  <headerFooter alignWithMargins="0">
    <oddFooter>&amp;Cstran &amp;P</oddFooter>
  </headerFooter>
  <rowBreaks count="3" manualBreakCount="3">
    <brk id="25" max="6" man="1"/>
    <brk id="65" max="6" man="1"/>
    <brk id="75" max="6" man="1"/>
  </rowBreaks>
</worksheet>
</file>

<file path=xl/worksheets/sheet6.xml><?xml version="1.0" encoding="utf-8"?>
<worksheet xmlns="http://schemas.openxmlformats.org/spreadsheetml/2006/main" xmlns:r="http://schemas.openxmlformats.org/officeDocument/2006/relationships">
  <dimension ref="A1:F61"/>
  <sheetViews>
    <sheetView view="pageBreakPreview" zoomScaleSheetLayoutView="100" zoomScalePageLayoutView="0" workbookViewId="0" topLeftCell="A1">
      <selection activeCell="B14" sqref="B14"/>
    </sheetView>
  </sheetViews>
  <sheetFormatPr defaultColWidth="9.00390625" defaultRowHeight="12.75"/>
  <cols>
    <col min="1" max="1" width="9.125" style="136" customWidth="1"/>
    <col min="2" max="2" width="42.75390625" style="144" customWidth="1"/>
    <col min="3" max="4" width="9.125" style="4" customWidth="1"/>
    <col min="5" max="5" width="9.125" style="185" customWidth="1"/>
    <col min="6" max="6" width="14.00390625" style="172" bestFit="1" customWidth="1"/>
    <col min="7" max="7" width="1.25" style="0" customWidth="1"/>
  </cols>
  <sheetData>
    <row r="1" spans="1:2" ht="15.75">
      <c r="A1" s="135" t="s">
        <v>114</v>
      </c>
      <c r="B1" s="163" t="s">
        <v>115</v>
      </c>
    </row>
    <row r="3" spans="1:6" ht="25.5">
      <c r="A3" s="156"/>
      <c r="B3" s="165" t="s">
        <v>153</v>
      </c>
      <c r="C3" s="145"/>
      <c r="D3" s="145"/>
      <c r="E3" s="186"/>
      <c r="F3" s="159"/>
    </row>
    <row r="4" spans="1:6" ht="15.75">
      <c r="A4" s="182"/>
      <c r="B4" s="165" t="s">
        <v>154</v>
      </c>
      <c r="C4" s="147"/>
      <c r="D4" s="147"/>
      <c r="E4" s="187"/>
      <c r="F4" s="160"/>
    </row>
    <row r="5" spans="1:6" ht="15.75">
      <c r="A5" s="182"/>
      <c r="B5" s="165" t="s">
        <v>155</v>
      </c>
      <c r="C5" s="147"/>
      <c r="D5" s="147"/>
      <c r="E5" s="187"/>
      <c r="F5" s="160"/>
    </row>
    <row r="6" spans="1:6" ht="15.75">
      <c r="A6" s="182"/>
      <c r="B6" s="165"/>
      <c r="C6" s="147"/>
      <c r="D6" s="147"/>
      <c r="E6" s="187"/>
      <c r="F6" s="160"/>
    </row>
    <row r="7" spans="1:6" ht="15.75">
      <c r="A7" s="182"/>
      <c r="B7" s="165" t="s">
        <v>156</v>
      </c>
      <c r="C7" s="147"/>
      <c r="D7" s="147"/>
      <c r="E7" s="187"/>
      <c r="F7" s="173"/>
    </row>
    <row r="8" spans="1:6" ht="15.75">
      <c r="A8" s="182"/>
      <c r="B8" s="165" t="s">
        <v>157</v>
      </c>
      <c r="C8" s="147"/>
      <c r="D8" s="147"/>
      <c r="E8" s="188"/>
      <c r="F8" s="174">
        <f>(F61)</f>
        <v>0</v>
      </c>
    </row>
    <row r="9" spans="1:6" ht="12.75">
      <c r="A9" s="182"/>
      <c r="B9" s="165" t="s">
        <v>158</v>
      </c>
      <c r="C9" s="145" t="s">
        <v>159</v>
      </c>
      <c r="D9" s="148">
        <v>6</v>
      </c>
      <c r="E9" s="149"/>
      <c r="F9" s="162">
        <f>(D9*E9)</f>
        <v>0</v>
      </c>
    </row>
    <row r="10" spans="1:6" ht="12.75">
      <c r="A10" s="182"/>
      <c r="B10" s="165" t="s">
        <v>227</v>
      </c>
      <c r="C10" s="145" t="s">
        <v>159</v>
      </c>
      <c r="D10" s="148">
        <v>8</v>
      </c>
      <c r="E10" s="149"/>
      <c r="F10" s="162">
        <f>(D10*E10)</f>
        <v>0</v>
      </c>
    </row>
    <row r="11" spans="1:6" ht="12.75">
      <c r="A11" s="182"/>
      <c r="B11" s="165" t="s">
        <v>160</v>
      </c>
      <c r="C11" s="145" t="s">
        <v>159</v>
      </c>
      <c r="D11" s="148">
        <v>4</v>
      </c>
      <c r="E11" s="149"/>
      <c r="F11" s="162">
        <f>(D11*E11)</f>
        <v>0</v>
      </c>
    </row>
    <row r="12" spans="1:6" ht="15.75">
      <c r="A12" s="182"/>
      <c r="B12" s="201"/>
      <c r="C12" s="193"/>
      <c r="D12" s="193"/>
      <c r="E12" s="202"/>
      <c r="F12" s="203"/>
    </row>
    <row r="13" spans="1:6" ht="15.75">
      <c r="A13" s="183"/>
      <c r="B13" s="166" t="s">
        <v>161</v>
      </c>
      <c r="C13" s="150"/>
      <c r="D13" s="150"/>
      <c r="E13" s="188"/>
      <c r="F13" s="161">
        <f>SUM(F8:F11)</f>
        <v>0</v>
      </c>
    </row>
    <row r="14" spans="1:6" ht="15.75">
      <c r="A14" s="156"/>
      <c r="B14" s="164"/>
      <c r="C14" s="145"/>
      <c r="D14" s="145"/>
      <c r="E14" s="188"/>
      <c r="F14" s="173"/>
    </row>
    <row r="15" spans="1:6" ht="15.75">
      <c r="A15" s="156"/>
      <c r="B15" s="167"/>
      <c r="C15" s="145"/>
      <c r="D15" s="145"/>
      <c r="E15" s="187"/>
      <c r="F15" s="173"/>
    </row>
    <row r="16" spans="1:6" ht="15.75">
      <c r="A16" s="156"/>
      <c r="B16" s="164" t="s">
        <v>162</v>
      </c>
      <c r="C16" s="145"/>
      <c r="D16" s="145"/>
      <c r="E16" s="189"/>
      <c r="F16" s="175"/>
    </row>
    <row r="17" spans="1:6" ht="13.5">
      <c r="A17" s="156"/>
      <c r="B17" s="164" t="s">
        <v>163</v>
      </c>
      <c r="C17" s="145"/>
      <c r="D17" s="145"/>
      <c r="E17" s="186"/>
      <c r="F17" s="176"/>
    </row>
    <row r="18" spans="1:6" ht="13.5">
      <c r="A18" s="156"/>
      <c r="B18" s="168" t="s">
        <v>164</v>
      </c>
      <c r="C18" s="145"/>
      <c r="D18" s="145"/>
      <c r="E18" s="186"/>
      <c r="F18" s="176"/>
    </row>
    <row r="19" spans="1:6" ht="38.25">
      <c r="A19" s="184">
        <v>1</v>
      </c>
      <c r="B19" s="153" t="s">
        <v>165</v>
      </c>
      <c r="C19" s="177" t="s">
        <v>166</v>
      </c>
      <c r="D19" s="178" t="s">
        <v>166</v>
      </c>
      <c r="E19" s="178"/>
      <c r="F19" s="179" t="s">
        <v>166</v>
      </c>
    </row>
    <row r="20" spans="1:6" ht="12.75">
      <c r="A20" s="184"/>
      <c r="B20" s="169" t="s">
        <v>167</v>
      </c>
      <c r="C20" s="151" t="s">
        <v>56</v>
      </c>
      <c r="D20" s="152">
        <v>240</v>
      </c>
      <c r="E20" s="178"/>
      <c r="F20" s="146">
        <f aca="true" t="shared" si="0" ref="F20:F25">D20*E20</f>
        <v>0</v>
      </c>
    </row>
    <row r="21" spans="1:6" ht="12.75">
      <c r="A21" s="184"/>
      <c r="B21" s="169" t="s">
        <v>168</v>
      </c>
      <c r="C21" s="151" t="s">
        <v>56</v>
      </c>
      <c r="D21" s="152">
        <v>260</v>
      </c>
      <c r="E21" s="178"/>
      <c r="F21" s="146">
        <f t="shared" si="0"/>
        <v>0</v>
      </c>
    </row>
    <row r="22" spans="1:6" ht="12.75">
      <c r="A22" s="184"/>
      <c r="B22" s="169" t="s">
        <v>169</v>
      </c>
      <c r="C22" s="151" t="s">
        <v>56</v>
      </c>
      <c r="D22" s="152">
        <v>45</v>
      </c>
      <c r="E22" s="178"/>
      <c r="F22" s="146">
        <f t="shared" si="0"/>
        <v>0</v>
      </c>
    </row>
    <row r="23" spans="1:6" ht="12.75">
      <c r="A23" s="184"/>
      <c r="B23" s="169" t="s">
        <v>170</v>
      </c>
      <c r="C23" s="145" t="s">
        <v>56</v>
      </c>
      <c r="D23" s="152">
        <v>110</v>
      </c>
      <c r="E23" s="178"/>
      <c r="F23" s="146">
        <f t="shared" si="0"/>
        <v>0</v>
      </c>
    </row>
    <row r="24" spans="1:6" ht="12.75">
      <c r="A24" s="184"/>
      <c r="B24" s="169" t="s">
        <v>171</v>
      </c>
      <c r="C24" s="151" t="s">
        <v>56</v>
      </c>
      <c r="D24" s="152">
        <v>110</v>
      </c>
      <c r="E24" s="178"/>
      <c r="F24" s="146">
        <f t="shared" si="0"/>
        <v>0</v>
      </c>
    </row>
    <row r="25" spans="1:6" ht="12.75">
      <c r="A25" s="184"/>
      <c r="B25" s="169" t="s">
        <v>172</v>
      </c>
      <c r="C25" s="151" t="s">
        <v>56</v>
      </c>
      <c r="D25" s="152">
        <v>380</v>
      </c>
      <c r="E25" s="178"/>
      <c r="F25" s="146">
        <f t="shared" si="0"/>
        <v>0</v>
      </c>
    </row>
    <row r="26" spans="1:6" ht="12.75">
      <c r="A26" s="184"/>
      <c r="B26" s="169"/>
      <c r="C26" s="151"/>
      <c r="D26" s="152"/>
      <c r="E26" s="178"/>
      <c r="F26" s="180"/>
    </row>
    <row r="27" spans="1:6" ht="25.5">
      <c r="A27" s="184">
        <v>2</v>
      </c>
      <c r="B27" s="153" t="s">
        <v>173</v>
      </c>
      <c r="C27" s="154" t="s">
        <v>174</v>
      </c>
      <c r="D27" s="155">
        <v>3</v>
      </c>
      <c r="E27" s="178"/>
      <c r="F27" s="146">
        <f>D27*E27</f>
        <v>0</v>
      </c>
    </row>
    <row r="28" spans="1:5" ht="12.75">
      <c r="A28" s="184"/>
      <c r="B28" s="169"/>
      <c r="C28" s="151"/>
      <c r="D28" s="152"/>
      <c r="E28" s="178"/>
    </row>
    <row r="29" spans="1:5" ht="51">
      <c r="A29" s="184">
        <v>3</v>
      </c>
      <c r="B29" s="153" t="s">
        <v>175</v>
      </c>
      <c r="C29" s="154"/>
      <c r="D29" s="155"/>
      <c r="E29" s="178"/>
    </row>
    <row r="30" spans="1:6" ht="38.25">
      <c r="A30" s="184"/>
      <c r="B30" s="153" t="s">
        <v>176</v>
      </c>
      <c r="C30" s="154" t="s">
        <v>8</v>
      </c>
      <c r="D30" s="155">
        <v>1</v>
      </c>
      <c r="E30" s="178"/>
      <c r="F30" s="146">
        <f>D30*E30</f>
        <v>0</v>
      </c>
    </row>
    <row r="31" spans="1:5" ht="12.75">
      <c r="A31" s="184"/>
      <c r="B31" s="153"/>
      <c r="C31" s="154"/>
      <c r="D31" s="155"/>
      <c r="E31" s="178"/>
    </row>
    <row r="32" spans="1:4" ht="12.75">
      <c r="A32" s="184"/>
      <c r="B32" s="153" t="s">
        <v>177</v>
      </c>
      <c r="C32" s="154" t="s">
        <v>174</v>
      </c>
      <c r="D32" s="155">
        <v>1</v>
      </c>
    </row>
    <row r="33" spans="1:4" ht="12.75">
      <c r="A33" s="184"/>
      <c r="B33" s="153" t="s">
        <v>178</v>
      </c>
      <c r="C33" s="154" t="s">
        <v>174</v>
      </c>
      <c r="D33" s="155">
        <v>1</v>
      </c>
    </row>
    <row r="34" spans="1:4" ht="12.75">
      <c r="A34" s="184"/>
      <c r="B34" s="153" t="s">
        <v>179</v>
      </c>
      <c r="C34" s="154" t="s">
        <v>174</v>
      </c>
      <c r="D34" s="155">
        <v>2</v>
      </c>
    </row>
    <row r="35" spans="1:4" ht="12.75">
      <c r="A35" s="184"/>
      <c r="B35" s="153" t="s">
        <v>180</v>
      </c>
      <c r="C35" s="154" t="s">
        <v>174</v>
      </c>
      <c r="D35" s="155">
        <v>1</v>
      </c>
    </row>
    <row r="36" spans="1:4" ht="12.75">
      <c r="A36" s="184"/>
      <c r="B36" s="153" t="s">
        <v>181</v>
      </c>
      <c r="C36" s="154" t="s">
        <v>174</v>
      </c>
      <c r="D36" s="155">
        <v>3</v>
      </c>
    </row>
    <row r="37" spans="1:4" ht="12.75">
      <c r="A37" s="184"/>
      <c r="B37" s="153" t="s">
        <v>182</v>
      </c>
      <c r="C37" s="154" t="s">
        <v>174</v>
      </c>
      <c r="D37" s="155">
        <v>2</v>
      </c>
    </row>
    <row r="38" spans="1:4" ht="12.75">
      <c r="A38" s="184" t="s">
        <v>166</v>
      </c>
      <c r="B38" s="153" t="s">
        <v>183</v>
      </c>
      <c r="C38" s="154" t="s">
        <v>174</v>
      </c>
      <c r="D38" s="155">
        <v>1</v>
      </c>
    </row>
    <row r="39" spans="1:4" ht="12.75">
      <c r="A39" s="184"/>
      <c r="B39" s="153" t="s">
        <v>184</v>
      </c>
      <c r="C39" s="154" t="s">
        <v>174</v>
      </c>
      <c r="D39" s="155">
        <v>1</v>
      </c>
    </row>
    <row r="40" spans="1:4" ht="12.75">
      <c r="A40" s="184" t="s">
        <v>166</v>
      </c>
      <c r="B40" s="153" t="s">
        <v>185</v>
      </c>
      <c r="C40" s="154" t="s">
        <v>174</v>
      </c>
      <c r="D40" s="155">
        <v>2</v>
      </c>
    </row>
    <row r="41" spans="1:4" ht="12.75">
      <c r="A41" s="184"/>
      <c r="B41" s="153" t="s">
        <v>186</v>
      </c>
      <c r="C41" s="154" t="s">
        <v>174</v>
      </c>
      <c r="D41" s="155">
        <v>1</v>
      </c>
    </row>
    <row r="42" spans="1:4" ht="12.75">
      <c r="A42" s="184" t="s">
        <v>166</v>
      </c>
      <c r="B42" s="153" t="s">
        <v>187</v>
      </c>
      <c r="C42" s="154" t="s">
        <v>174</v>
      </c>
      <c r="D42" s="155">
        <v>1</v>
      </c>
    </row>
    <row r="43" spans="1:4" ht="12.75">
      <c r="A43" s="184"/>
      <c r="B43" s="153" t="s">
        <v>188</v>
      </c>
      <c r="C43" s="154" t="s">
        <v>174</v>
      </c>
      <c r="D43" s="155">
        <v>12</v>
      </c>
    </row>
    <row r="44" spans="1:4" ht="12.75">
      <c r="A44" s="184" t="s">
        <v>166</v>
      </c>
      <c r="B44" s="153" t="s">
        <v>189</v>
      </c>
      <c r="C44" s="154" t="s">
        <v>174</v>
      </c>
      <c r="D44" s="155">
        <v>1</v>
      </c>
    </row>
    <row r="45" spans="1:4" ht="12.75">
      <c r="A45" s="184"/>
      <c r="B45" s="153" t="s">
        <v>190</v>
      </c>
      <c r="C45" s="154" t="s">
        <v>174</v>
      </c>
      <c r="D45" s="155">
        <v>3</v>
      </c>
    </row>
    <row r="46" spans="1:4" ht="38.25">
      <c r="A46" s="184"/>
      <c r="B46" s="153" t="s">
        <v>191</v>
      </c>
      <c r="C46" s="154"/>
      <c r="D46" s="155"/>
    </row>
    <row r="47" spans="1:5" ht="12.75">
      <c r="A47" s="184"/>
      <c r="B47" s="169"/>
      <c r="C47" s="151"/>
      <c r="D47" s="152"/>
      <c r="E47" s="178"/>
    </row>
    <row r="48" spans="1:4" ht="38.25">
      <c r="A48" s="184">
        <v>4</v>
      </c>
      <c r="B48" s="153" t="s">
        <v>192</v>
      </c>
      <c r="C48" s="154" t="s">
        <v>166</v>
      </c>
      <c r="D48" s="155" t="s">
        <v>166</v>
      </c>
    </row>
    <row r="49" spans="1:4" ht="12.75">
      <c r="A49" s="156" t="s">
        <v>166</v>
      </c>
      <c r="B49" s="153"/>
      <c r="C49" s="154"/>
      <c r="D49" s="155"/>
    </row>
    <row r="50" spans="1:6" ht="25.5">
      <c r="A50" s="156">
        <v>5</v>
      </c>
      <c r="B50" s="170" t="s">
        <v>193</v>
      </c>
      <c r="C50" s="157" t="s">
        <v>194</v>
      </c>
      <c r="D50" s="181">
        <v>8</v>
      </c>
      <c r="E50" s="178"/>
      <c r="F50" s="146">
        <f>D50*E50</f>
        <v>0</v>
      </c>
    </row>
    <row r="51" spans="1:4" ht="12.75">
      <c r="A51" s="156" t="s">
        <v>166</v>
      </c>
      <c r="B51" s="170" t="s">
        <v>166</v>
      </c>
      <c r="C51" s="157"/>
      <c r="D51" s="181"/>
    </row>
    <row r="52" spans="1:6" ht="38.25">
      <c r="A52" s="156">
        <v>6</v>
      </c>
      <c r="B52" s="170" t="s">
        <v>195</v>
      </c>
      <c r="C52" s="157" t="s">
        <v>174</v>
      </c>
      <c r="D52" s="181">
        <v>9</v>
      </c>
      <c r="E52" s="178"/>
      <c r="F52" s="146">
        <f>D52*E52</f>
        <v>0</v>
      </c>
    </row>
    <row r="53" spans="1:4" ht="12.75">
      <c r="A53" s="156"/>
      <c r="B53" s="153"/>
      <c r="C53" s="154"/>
      <c r="D53" s="155"/>
    </row>
    <row r="54" spans="1:4" ht="12.75">
      <c r="A54" s="156">
        <v>7</v>
      </c>
      <c r="B54" s="169" t="s">
        <v>196</v>
      </c>
      <c r="C54" s="151" t="s">
        <v>166</v>
      </c>
      <c r="D54" s="151" t="s">
        <v>166</v>
      </c>
    </row>
    <row r="55" spans="1:6" ht="12.75">
      <c r="A55" s="156" t="s">
        <v>166</v>
      </c>
      <c r="B55" s="169" t="s">
        <v>197</v>
      </c>
      <c r="C55" s="151" t="s">
        <v>174</v>
      </c>
      <c r="D55" s="152">
        <v>9</v>
      </c>
      <c r="E55" s="178"/>
      <c r="F55" s="146">
        <f>D55*E55</f>
        <v>0</v>
      </c>
    </row>
    <row r="56" spans="1:6" ht="12.75">
      <c r="A56" s="156"/>
      <c r="B56" s="169" t="s">
        <v>198</v>
      </c>
      <c r="C56" s="151" t="s">
        <v>174</v>
      </c>
      <c r="D56" s="152">
        <v>12</v>
      </c>
      <c r="E56" s="178"/>
      <c r="F56" s="146">
        <f>D56*E56</f>
        <v>0</v>
      </c>
    </row>
    <row r="57" spans="1:6" ht="12.75">
      <c r="A57" s="156"/>
      <c r="B57" s="169" t="s">
        <v>199</v>
      </c>
      <c r="C57" s="151" t="s">
        <v>56</v>
      </c>
      <c r="D57" s="152">
        <v>40</v>
      </c>
      <c r="E57" s="178"/>
      <c r="F57" s="146">
        <f>D57*E57</f>
        <v>0</v>
      </c>
    </row>
    <row r="58" spans="1:4" ht="12.75">
      <c r="A58" s="156"/>
      <c r="B58" s="164"/>
      <c r="C58" s="158"/>
      <c r="D58" s="148"/>
    </row>
    <row r="59" spans="1:6" ht="25.5">
      <c r="A59" s="156">
        <v>8</v>
      </c>
      <c r="B59" s="171" t="s">
        <v>200</v>
      </c>
      <c r="C59" s="145" t="s">
        <v>8</v>
      </c>
      <c r="D59" s="148">
        <v>1</v>
      </c>
      <c r="E59" s="178"/>
      <c r="F59" s="146">
        <f>D59*E59</f>
        <v>0</v>
      </c>
    </row>
    <row r="60" spans="1:5" ht="12.75">
      <c r="A60" s="190"/>
      <c r="B60" s="191"/>
      <c r="C60" s="192"/>
      <c r="D60" s="193"/>
      <c r="E60" s="194"/>
    </row>
    <row r="61" spans="1:6" s="124" customFormat="1" ht="21" customHeight="1">
      <c r="A61" s="199"/>
      <c r="B61" s="200" t="s">
        <v>214</v>
      </c>
      <c r="C61" s="196"/>
      <c r="D61" s="195"/>
      <c r="E61" s="197"/>
      <c r="F61" s="198">
        <f>SUM(F19:F60)</f>
        <v>0</v>
      </c>
    </row>
  </sheetData>
  <sheetProtection/>
  <printOptions/>
  <pageMargins left="0.95" right="0.26" top="0.8" bottom="0.77" header="0.39" footer="0.38"/>
  <pageSetup horizontalDpi="600" verticalDpi="600" orientation="portrait" paperSize="9" scale="93" r:id="rId1"/>
  <headerFooter alignWithMargins="0">
    <oddFooter>&amp;Cstran: &amp;P</oddFooter>
  </headerFooter>
</worksheet>
</file>

<file path=xl/worksheets/sheet7.xml><?xml version="1.0" encoding="utf-8"?>
<worksheet xmlns="http://schemas.openxmlformats.org/spreadsheetml/2006/main" xmlns:r="http://schemas.openxmlformats.org/officeDocument/2006/relationships">
  <dimension ref="A1:F28"/>
  <sheetViews>
    <sheetView tabSelected="1" view="pageBreakPreview" zoomScaleSheetLayoutView="100" zoomScalePageLayoutView="0" workbookViewId="0" topLeftCell="A28">
      <selection activeCell="B21" sqref="B21"/>
    </sheetView>
  </sheetViews>
  <sheetFormatPr defaultColWidth="9.00390625" defaultRowHeight="12.75"/>
  <cols>
    <col min="1" max="1" width="9.125" style="136" customWidth="1"/>
    <col min="2" max="2" width="42.75390625" style="0" customWidth="1"/>
    <col min="3" max="3" width="7.75390625" style="0" customWidth="1"/>
    <col min="4" max="4" width="7.375" style="138" customWidth="1"/>
    <col min="5" max="5" width="10.25390625" style="0" customWidth="1"/>
    <col min="6" max="6" width="15.75390625" style="0" customWidth="1"/>
    <col min="7" max="7" width="1.875" style="0" customWidth="1"/>
  </cols>
  <sheetData>
    <row r="1" spans="1:2" ht="15.75">
      <c r="A1" s="135" t="s">
        <v>116</v>
      </c>
      <c r="B1" s="134" t="s">
        <v>110</v>
      </c>
    </row>
    <row r="4" spans="1:6" ht="185.25">
      <c r="A4" s="136" t="s">
        <v>22</v>
      </c>
      <c r="B4" s="137" t="s">
        <v>209</v>
      </c>
      <c r="C4" s="85" t="s">
        <v>5</v>
      </c>
      <c r="D4" s="139">
        <v>8</v>
      </c>
      <c r="E4" s="86"/>
      <c r="F4" s="99">
        <f>D4*E4</f>
        <v>0</v>
      </c>
    </row>
    <row r="6" spans="1:6" ht="242.25">
      <c r="A6" s="136" t="s">
        <v>23</v>
      </c>
      <c r="B6" s="137" t="s">
        <v>203</v>
      </c>
      <c r="C6" s="85" t="s">
        <v>5</v>
      </c>
      <c r="D6" s="139">
        <v>1</v>
      </c>
      <c r="E6" s="86"/>
      <c r="F6" s="99">
        <f>D6*E6</f>
        <v>0</v>
      </c>
    </row>
    <row r="8" spans="1:6" ht="142.5">
      <c r="A8" s="136" t="s">
        <v>24</v>
      </c>
      <c r="B8" s="137" t="s">
        <v>149</v>
      </c>
      <c r="C8" s="85" t="s">
        <v>5</v>
      </c>
      <c r="D8" s="139">
        <v>2</v>
      </c>
      <c r="E8" s="86"/>
      <c r="F8" s="99">
        <f>D8*E8</f>
        <v>0</v>
      </c>
    </row>
    <row r="10" spans="1:6" ht="99.75">
      <c r="A10" s="136" t="s">
        <v>25</v>
      </c>
      <c r="B10" s="137" t="s">
        <v>150</v>
      </c>
      <c r="C10" s="85" t="s">
        <v>5</v>
      </c>
      <c r="D10" s="139">
        <v>3</v>
      </c>
      <c r="E10" s="86"/>
      <c r="F10" s="99">
        <f>D10*E10</f>
        <v>0</v>
      </c>
    </row>
    <row r="12" spans="1:6" ht="12.75">
      <c r="A12" s="140"/>
      <c r="B12" s="97"/>
      <c r="C12" s="97"/>
      <c r="D12" s="25"/>
      <c r="E12" s="97"/>
      <c r="F12" s="97"/>
    </row>
    <row r="13" spans="1:6" s="143" customFormat="1" ht="24.75" customHeight="1">
      <c r="A13" s="141" t="s">
        <v>116</v>
      </c>
      <c r="B13" s="131" t="s">
        <v>151</v>
      </c>
      <c r="C13" s="128"/>
      <c r="D13" s="128"/>
      <c r="E13" s="128"/>
      <c r="F13" s="142">
        <f>SUM(F4:F11)</f>
        <v>0</v>
      </c>
    </row>
    <row r="18" spans="1:2" ht="15.75">
      <c r="A18" s="135" t="s">
        <v>219</v>
      </c>
      <c r="B18" s="134" t="s">
        <v>220</v>
      </c>
    </row>
    <row r="21" spans="1:6" ht="14.25">
      <c r="A21" s="5"/>
      <c r="B21" s="57"/>
      <c r="C21" s="17"/>
      <c r="D21" s="37"/>
      <c r="E21" s="13"/>
      <c r="F21" s="63"/>
    </row>
    <row r="22" spans="1:6" ht="14.25">
      <c r="A22" s="5"/>
      <c r="B22" s="57"/>
      <c r="C22" s="17"/>
      <c r="D22" s="37"/>
      <c r="E22" s="13"/>
      <c r="F22" s="63"/>
    </row>
    <row r="23" spans="1:6" ht="85.5">
      <c r="A23" s="18" t="s">
        <v>22</v>
      </c>
      <c r="B23" s="88" t="s">
        <v>216</v>
      </c>
      <c r="C23" s="17" t="s">
        <v>5</v>
      </c>
      <c r="D23" s="37">
        <v>1</v>
      </c>
      <c r="E23" s="13"/>
      <c r="F23" s="63">
        <f>D23*E23</f>
        <v>0</v>
      </c>
    </row>
    <row r="24" spans="1:6" ht="14.25">
      <c r="A24" s="5"/>
      <c r="B24" s="57"/>
      <c r="C24" s="17"/>
      <c r="D24" s="37"/>
      <c r="E24" s="13"/>
      <c r="F24" s="63"/>
    </row>
    <row r="25" spans="1:6" ht="57">
      <c r="A25" s="18" t="s">
        <v>23</v>
      </c>
      <c r="B25" s="88" t="s">
        <v>217</v>
      </c>
      <c r="C25" s="85" t="s">
        <v>7</v>
      </c>
      <c r="D25" s="86">
        <v>220</v>
      </c>
      <c r="E25" s="13"/>
      <c r="F25" s="63">
        <f>D25*E25</f>
        <v>0</v>
      </c>
    </row>
    <row r="27" spans="1:6" ht="12.75">
      <c r="A27" s="140"/>
      <c r="B27" s="97"/>
      <c r="C27" s="97"/>
      <c r="D27" s="25"/>
      <c r="E27" s="97"/>
      <c r="F27" s="97"/>
    </row>
    <row r="28" spans="1:6" ht="24.75" customHeight="1">
      <c r="A28" s="141" t="s">
        <v>219</v>
      </c>
      <c r="B28" s="131" t="s">
        <v>221</v>
      </c>
      <c r="C28" s="128"/>
      <c r="D28" s="128"/>
      <c r="E28" s="128"/>
      <c r="F28" s="142">
        <f>SUM(F23:F26)</f>
        <v>0</v>
      </c>
    </row>
  </sheetData>
  <sheetProtection/>
  <printOptions/>
  <pageMargins left="0.96" right="0.75" top="0.79" bottom="0.78" header="0.38" footer="0.4"/>
  <pageSetup horizontalDpi="600" verticalDpi="600" orientation="portrait" paperSize="9" scale="89" r:id="rId1"/>
  <headerFooter alignWithMargins="0">
    <oddFooter>&amp;Cstran: &amp;P</oddFooter>
  </headerFooter>
  <rowBreaks count="1" manualBreakCount="1">
    <brk id="1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IMOBIRO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IMOBIRO</dc:creator>
  <cp:keywords/>
  <dc:description/>
  <cp:lastModifiedBy>Rok SELINŠEK</cp:lastModifiedBy>
  <cp:lastPrinted>2018-06-18T15:24:14Z</cp:lastPrinted>
  <dcterms:created xsi:type="dcterms:W3CDTF">2004-01-23T09:09:43Z</dcterms:created>
  <dcterms:modified xsi:type="dcterms:W3CDTF">2018-11-05T12:49:34Z</dcterms:modified>
  <cp:category/>
  <cp:version/>
  <cp:contentType/>
  <cp:contentStatus/>
</cp:coreProperties>
</file>