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workbookProtection workbookAlgorithmName="SHA-512" workbookHashValue="Hkbap5a+X89GdxHC7N/IOw7akYQ1Cc7wFnhaEnkMKBwWk+4tqJzCCVL/I0lvQEojBgENKJfTy24fVw0Fi6pF/w==" workbookSpinCount="100000" workbookSaltValue="LANGAo/18ciIZ/q5moIa6w==" lockStructure="1"/>
  <bookViews>
    <workbookView xWindow="0" yWindow="0" windowWidth="25200" windowHeight="11850" tabRatio="802" firstSheet="1" activeTab="5"/>
  </bookViews>
  <sheets>
    <sheet name="Module1" sheetId="2" state="veryHidden" r:id="rId1"/>
    <sheet name="sklop 2_REKAPITULACIJA" sheetId="55" r:id="rId2"/>
    <sheet name="1.8_URBANA IN RAZNA OPREMA" sheetId="53" r:id="rId3"/>
    <sheet name="1.10_JAVNA RAZSVETLJAVA" sheetId="57" r:id="rId4"/>
    <sheet name="2.6_PROMETNA OPREMA " sheetId="67" r:id="rId5"/>
    <sheet name="2.8_URBANA IN RAZNA OPREMA" sheetId="74" r:id="rId6"/>
    <sheet name="2.9_JAVNA RAZSVETLJAVA " sheetId="69" r:id="rId7"/>
  </sheets>
  <definedNames>
    <definedName name="_xlnm.Print_Titles" localSheetId="2">'1.8_URBANA IN RAZNA OPREMA'!$14:$14</definedName>
    <definedName name="_xlnm.Print_Titles" localSheetId="4">'2.6_PROMETNA OPREMA '!$12:$12</definedName>
    <definedName name="_xlnm.Print_Titles" localSheetId="5">'2.8_URBANA IN RAZNA OPREMA'!$14:$14</definedName>
  </definedNames>
  <calcPr calcId="162913"/>
  <extLst/>
</workbook>
</file>

<file path=xl/sharedStrings.xml><?xml version="1.0" encoding="utf-8"?>
<sst xmlns="http://schemas.openxmlformats.org/spreadsheetml/2006/main" count="232" uniqueCount="117">
  <si>
    <t>Opis postavke</t>
  </si>
  <si>
    <t>Količina</t>
  </si>
  <si>
    <t>kos</t>
  </si>
  <si>
    <t>kom</t>
  </si>
  <si>
    <t>Postavka</t>
  </si>
  <si>
    <t>Normativ</t>
  </si>
  <si>
    <t>Cena za enoto</t>
  </si>
  <si>
    <t xml:space="preserve">Enota </t>
  </si>
  <si>
    <t>Cena skupaj</t>
  </si>
  <si>
    <t>Opomba postavke</t>
  </si>
  <si>
    <t>PREDDELA SKUPAJ:</t>
  </si>
  <si>
    <t>Projekt:</t>
  </si>
  <si>
    <t>Faza:</t>
  </si>
  <si>
    <t>CENA SKUPAJ (brez DDV)</t>
  </si>
  <si>
    <t>DDV (22%)</t>
  </si>
  <si>
    <t>CENA SKUPAJ (z DDV)</t>
  </si>
  <si>
    <t>PZI</t>
  </si>
  <si>
    <t>Maribor, februar 2019</t>
  </si>
  <si>
    <t xml:space="preserve">REKAPITULACIJA STROŠKOV 
KANALIZACIJA                                                                                                                                                                                                                                                                                                                                                                                                               </t>
  </si>
  <si>
    <t>Objekt/Storitev</t>
  </si>
  <si>
    <t>Skupna cena                   (brez DDV-ja)</t>
  </si>
  <si>
    <t>SKLOP 1 - INFRASTRUKTURA ZA PEŠCE</t>
  </si>
  <si>
    <t>165/18</t>
  </si>
  <si>
    <t>ODSEK A: Koroška cesta</t>
  </si>
  <si>
    <t>Št. projekta:</t>
  </si>
  <si>
    <t>PROMETNA OPREMA</t>
  </si>
  <si>
    <t>URBANA IN RAZNA OPREMA</t>
  </si>
  <si>
    <t>JAVNA RAZSVETLJAVA</t>
  </si>
  <si>
    <t>kpl</t>
  </si>
  <si>
    <t>ureditev</t>
  </si>
  <si>
    <t xml:space="preserve">prostora kot eksperimentalna prometna  </t>
  </si>
  <si>
    <t xml:space="preserve">Ukrep uvedbe skupnega prometnega </t>
  </si>
  <si>
    <t>Koroška cesta z Glavnim trgom</t>
  </si>
  <si>
    <t>PROJEKTANTSKI    PREDRAČUN</t>
  </si>
  <si>
    <t xml:space="preserve">Splošna opomba : Pri izvedbi, opremi in finalizaciji vseh izdelkov je potrebno upoštevati vse načrte, sheme in tehnične specifikacije. Pred izvedbo in montažo izdelkov je preveriti mere na objektu in v projektu. Vsa eventualna neskladja oz odstopanja je potrebno predhodno razjasniti s projektantom. 
V vseh postavkah je potrebno zajeti: 
   - nabava vseh materialov; 
   - vsi transporti do mesta vgraditve; 
   - snemanje potrebnih izmer na objektu; 
   - vsi delovni, pomožni in ostali odri, če ni v postavki določeno drugače; 
   - ukrepi po določilih veljavnih predpisov varstva pri delu; 
   - čiščenje prostorov in delovnih naprav po dovršitvi opisanega dela; 
   - izvedbo vseh pripravljalnih in zaključnih ter vseh ostalih del, da se postavka izvede v celoti. </t>
  </si>
  <si>
    <t>KOROŠKA CESTA</t>
  </si>
  <si>
    <t>Splošno nerjaveče jeklo: Vso uporabljeno nerjaveče jeklo kakovosti tip ANSI 316 s certifikatom. Vsi robovi posneti cca. 1 cm.
Splošno les: Ves les uporabljen v različnih postavkah mora biti enak. Minimalna zahtevana gostota lesa je 890kg/m3. Vsi leseni profili so gladko brušeni in vsi robovi posneti z radijem kot v arhitekturnem načrtu.                                                                                                           
Splošno - barva galvanizirano jeklo: Pred barvanjem galvaniziranega jekla je le-to potrebno dobro oprati z Nitro razrečilom ter nato posušenega barvati s temeljnim 2K premazom npr. EPOXY WASH PRIMER, nanašanje z valjčkom ali brizganje. Sledi nanos končne barve - antikorozivni premaz za kovino z vsebnostjo kovinskih delčkov npr. ALUKOLOR MIOX, nanašanje z valjčkom ali brizganje.</t>
  </si>
  <si>
    <t>63 1</t>
  </si>
  <si>
    <t>63 2</t>
  </si>
  <si>
    <t>80 1</t>
  </si>
  <si>
    <t>80 2</t>
  </si>
  <si>
    <t>80 3</t>
  </si>
  <si>
    <t>80 5</t>
  </si>
  <si>
    <t>Koš za smeti z ločenim pepelnikom. Jeklen, iz galvanizirane pločevine in barvan enako kot ostalo urbano pohištvo, premer koša 38cm, vrtljiv za lažje praznenje z blokado vrtenja, ogomoča fiksiranje PVC vreč. Prtirjen z 4 vijaki iz nerjavečega jekla. Vključuje dostavo in montažo, npr. Fundicion Benito Ductil model PA600M.</t>
  </si>
  <si>
    <t>Urbani stol: Enako kot 80 2 samo dolžina lesenih profilov 60 cm.</t>
  </si>
  <si>
    <t>Dobava in vgradnja tabel sistema označevanja za promocijo hoje kot prometnega načina; table velikosti 50 x 10 cm privijačene na vroče cinkan stebriček premera 64 mm, dolžine 350 cm. Na enem stebričku so predvidene po tri table</t>
  </si>
  <si>
    <t>1.8 URBANA IN RAZNA OPREMA</t>
  </si>
  <si>
    <t>91 1</t>
  </si>
  <si>
    <t>91 2</t>
  </si>
  <si>
    <t>91 3</t>
  </si>
  <si>
    <t>91 4</t>
  </si>
  <si>
    <t>91 5</t>
  </si>
  <si>
    <t>91 6</t>
  </si>
  <si>
    <t>1.10 JAVNA RAZSVETLJAVA</t>
  </si>
  <si>
    <t>1.10.1 Javna razsvetljava</t>
  </si>
  <si>
    <t xml:space="preserve">Splošno - barva galvanizirano jeklo: Pred barvanjem galvaniziranega jekla je leto potrebno dobro oprati z Nitro razrečilom ter nato posušenega barvanti z temeljnim 2K premaz npr. EPOXY WASH PRIMER, nanašanje z valjčkom ali brizganje. Sledi nanos končne barve - antikorozivni premaz za kovino z vsebnostjo kovinskih delčkov npr. ALUKOLOR MIOX, nanašanje z valjčkom ali brizganje.
 </t>
  </si>
  <si>
    <t>101 4</t>
  </si>
  <si>
    <t>101 5</t>
  </si>
  <si>
    <t>101 6</t>
  </si>
  <si>
    <t>Dobava in montaža talnih svetilk dimenzij fi185x41mm, z aluminijastim dvojno prašno barvanim ohišjem, z visoko odpornostjo proti koroziji in UV žarkom, barvano v RAL po detajlu arhitekta, z ustreznim montažnim elementom za vgradnjo v tla. MINISUIT LED  4,3W/312lm/240V, 3000K ,IP67, CLASS I, IK10 koda: S.5697N.7004 "SIMES" ali tehnično enakovredno.</t>
  </si>
  <si>
    <t>Talna svetilka za osvetlitev gotskih fasad: Vgradna talna pohodna svetilka LED, dolžine 1080 mm, širine 55 mm,  globine 74mm, 13W, 1130lm, 3000K, IK09, pripravljeno na obtežbe do 1200kg. Dislociran napajalnik! snop svetlobe "wall grazing", IP67. Vključuje vgradno dozo L1073mm x Š78 mm x H75 mm, ves potreben material za vgradnjo, dostavo in montažo.
Pred vgradnjo izvesti preizkus osvetlitve!) tip : iGuzzini, BW21</t>
  </si>
  <si>
    <t xml:space="preserve">Odsek B: Ureditev ožjega območja </t>
  </si>
  <si>
    <t>Glavnega trga v Mariboru</t>
  </si>
  <si>
    <t>165-18</t>
  </si>
  <si>
    <t xml:space="preserve">2.6 PROMETNA OPREMA </t>
  </si>
  <si>
    <r>
      <t>Splošna opomba : Pri izvedbi, opremi in finalizaciji vseh izdelkov je potrebno upoštevati vse načrte,</t>
    </r>
    <r>
      <rPr>
        <sz val="10"/>
        <color indexed="8"/>
        <rFont val="Arial"/>
        <family val="2"/>
      </rPr>
      <t xml:space="preserve"> sheme in tehnične specifikacije. Pred izvedbo in montažo izdelkov je preveriti mere na objektu in v projektu. Vsa eventualna neskladja oz odstopanja je potrebno predhodno razjasniti s projektantom. 
V vseh postavkah je potrebno zajeti: 
   - nabava vseh materialov; 
   - vsi transporti do mesta vgraditve; 
   - snemanje potrebnih izmer na objektu; 
   - vsi delovni, pomožni in ostali odri, če ni v postavki določeno drugače; 
   - ukrepi po določilih veljavnih predpisov varstva pri delu; 
   - čiščenje prostorov in delovnih naprav po dovršitvi opisanega dela; 
   - izvedbo vseh pripravljalnih in zaključnih ter vseh ostalih del, da se postavka izvede v celoti. 
</t>
    </r>
  </si>
  <si>
    <t>2.6.3 Oprema za vodenje prometa</t>
  </si>
  <si>
    <r>
      <t>Splošna opomba : Pri izvedbi, op</t>
    </r>
    <r>
      <rPr>
        <sz val="10"/>
        <color indexed="8"/>
        <rFont val="Arial"/>
        <family val="2"/>
      </rPr>
      <t>remi in finalizaciji vseh izdelkov je potrebno upoštevati vse načrte, sheme in tehnične specifikacije. Pred izvedbo in montažo izdelkov je preveriti mere na objektu in v projektu. Vsa eventualna neskladja oz odstopanja je potrebno predhodno razjasniti s projektantom. 
V vseh postavkah je potrebno zajeti : 
   - nabava vseh materialov  
   - vsi transporti do mesta vgraditve 
   - snemanje potrebnih izmer na objektu, 
   - vsi delovni, pomožni in ostali odri, če ni v postavki določeno drugače 
   - ukrepi po določilih veljavnih predpisov varstva pri delu, 
   - čiščenje prostorov in delovnih naprav po  dovršitvi opisanega dela 
   - izvedbo vseh pripravljalnih in zaključnih ter vseh ostalih del, da se postavka izvede v celoti 
Pred izvedbo posameznih sklopov mora izvajalec izdelati delavniške načrte in za njih pridobiti potrditev projektanta.</t>
    </r>
  </si>
  <si>
    <t>2.8 URBANA OPREMA</t>
  </si>
  <si>
    <t xml:space="preserve">81 1 </t>
  </si>
  <si>
    <t>81 2</t>
  </si>
  <si>
    <t>81 3</t>
  </si>
  <si>
    <t>81 4</t>
  </si>
  <si>
    <t>Dobava in postavitev klopi, monolitna klop iz naravnega kamna SIVE barve 200/75/45cm, naravni kamen slovenskega izvora, granodiorit z belo aplitno žilo kot npr. Pohorski Tonalit ali enakovredno; vse površine rezane, robovi rezani</t>
  </si>
  <si>
    <t>Dobava in postavitev smetnjakov, dim. 26x26cm, višina 99cm, tip kot npr. mmcité Crystal, vključno s fiksiranjem v tlak</t>
  </si>
  <si>
    <t>Dobava in postavitev smetnjakov za ločeno zboranje odpadkov, dim.3 x 26x26cm, višina 99cm, tip kot npr. mmcité Crystal, vključno s fiksiranjem v tlak</t>
  </si>
  <si>
    <t>82 1</t>
  </si>
  <si>
    <t>Dobava, transport in montaža razd. omarice RO pogrezljive (kot n.pr."ULTIMO") z opremo: odklopniki, vtičnice: 2x (3x32 A), 3x 1x16 A, z jaškom komplet, s pogonom za dvig na baterijski vijačnik. Upoštevati vsa potrebna dela, materiale in trasporte.</t>
  </si>
  <si>
    <r>
      <t>Splošna opomba : Pri izvedbi, opremi in finalizaciji vseh izdelkov je potrebno upoštevati vse načrte, she</t>
    </r>
    <r>
      <rPr>
        <sz val="10"/>
        <color indexed="8"/>
        <rFont val="Arial"/>
        <family val="2"/>
      </rPr>
      <t xml:space="preserve">me in tehnične specifikacije. Pred izvedbo in montažo izdelkov je preveriti mere na objektu in v projektu. Vsa eventualna neskladja oz odstopanja je potrebno predhodno razjasniti s projektantom. 
V vseh postavkah je potrebno zajeti: 
   - nabava vseh materialov; 
   - vsi transporti do mesta vgraditve; 
   - snemanje potrebnih izmer na objektu; 
   - vsi delovni, pomožni in ostali odri, če ni v postavki določeno drugače; 
   - ukrepi po določilih veljavnih predpisov varstva pri delu; 
   - čiščenje prostorov in delovnih naprav po dovršitvi opisanega dela; 
   - izvedbo vseh pripravljalnih in zaključnih ter vseh ostalih del, da se postavka izvede v celoti. 
</t>
    </r>
  </si>
  <si>
    <t>2.9 JAVNA RAZSVETLJAVA</t>
  </si>
  <si>
    <t>2.9.1 Javna razsvetljava</t>
  </si>
  <si>
    <t>91 7</t>
  </si>
  <si>
    <t>91 8</t>
  </si>
  <si>
    <t>91 9</t>
  </si>
  <si>
    <t>91 10</t>
  </si>
  <si>
    <t>Dobava in montaža reflektorjev (S1), dimenzij fi385x500mm, z aluminijastim dvojno prašno barvanim ohišjem, z visoko odpornostjo proti koroziji in UV žarkom, barvano v RAL po detajlu arhitekta. s pripadajočo pritrdilno konzolo, vrtljivo v vseh smereh z vsem potrebnim montažnim priborom MEGAFOCUS 95W/10609lm/240V, POWERLED, 45º, 3000K, IP66, CRI90, CLASS II, IK10 koda: S1141N.7024 "SIMES" ali tehnično enakovredno</t>
  </si>
  <si>
    <t>KOM</t>
  </si>
  <si>
    <t>Dobava in montaža reflektorjev (S2), dimenzij fi290x380mm, z aluminijastim dvojno prašno barvanim ohišjem, z visoko odpornostjo proti koroziji in UV žarkom, barvano v RAL po detajlu arhitekta.  s pripadajočo pritrdilno konzolo, vrtljivo v vseh smereh z vsem potrebnim montažnim priborom FOCUS 57W/6877lm/240V, POWERLED, 40º, 3000K, IP66, CRI90, CLASS II, IK10 koda: S1131N.7024 "SIMES" ali tehnično enakovredno</t>
  </si>
  <si>
    <t>Dobava in montaža reflektorjev (S3), dimenzij fi130x94mm, z ohišjem iz visoko odporne termoplastične mase, z zaščtnim peskanim steklom brez vidnih vijakov, z ustrezno vgradno dozo in napajalnikom. LEDPLUS ALLGLASS 1.5W/24V, 3000K, LED ,IP68, IK08 koda: 2628 "IGUZZINI" ali tehnično enakovredno</t>
  </si>
  <si>
    <t>Dobava in montaža talnih svetilk (S4) dimenzij fi185x41mm, z aluminijastim dvojno prašno barvanim ohišjem, z visoko odpornostjo proti koroziji in UV žarkom, barvano v RAL po detajlu arhitekta, z ustreznim montažnim elementom za vgradnjo v tla. MINISUIT LED  4,3W/312lm/240V, 3000K ,IP67, CLASS I, IK10 koda: S.5697N.7004 "SIMES" ali tehnično enakovredno</t>
  </si>
  <si>
    <t>Dobava in montaža reflektorjev (S5)  dimenzij fi290x380mm, z aluminijastim dvojno prašno barvanim ohišjem, z visoko odpornostjo proti koroziji in UV žarkom barvano v RAL po detajlu arhitekta. s pripadajočo pritrdilno konzolo, vrtljivo v vseh smereh z vsem potrebnim montažnim priborom FOCUS 57W/6877lm/240V, POWERLED, 9º, 3000K, IP66, CRI90, CLASS II, IK10 koda: S1130N.7024 "SIMES"  ali tehnično enakovredno</t>
  </si>
  <si>
    <t>Dobava in montaža reflektorjev (S6) dimenzij 214x349x150mm, z aluminijastim dvojno prašno barvanim ohišjem, z visoko odpornostjo proti koroziji in UV žarkom, barvano v RAL po detajlu arhitekta. s pripadajočo optično opremo, zaščitnim vizorjem in montažnim elementom. Kot npr.: PLATEA PRO, 35W/3520lm/240V, ASSYMETRIC, 4600K,IP65, CLASS II, IK08 koda: P846.7004 "iGuzzini" ali tehnično enakovredno</t>
  </si>
  <si>
    <t>Dobava in montaža reflektorjev (S7) dimenzij 132x132x140mm, z aluminijastim dvojno prašno barvanim ohišjem, z visoko odpornostjo proti koroziji in UV žarkom, barvano v RAL po detajlu arhitekta. s pripadajočo optično opremo, zaščitnim vizorjem in ustreznim napajalnikom. Kot npr.: iPro SPOT 12W/1900lm/24V, 3000K, 20º,IP66, CLASS II, IK07 koda BX02.7004 "iGuzzini" ali tehnično enakovredno</t>
  </si>
  <si>
    <t>Dobava in montaža nadgradnih svetilk (S8) dimenzij 110x895mm, z ohišjem iz nerjavečega jekla, z visoko odpornostjo proti koroziji in UV žarkom in difuzorjem iz polipropilena, z ustreznim napajalnikom. Kot npr.: Trick, 2,9W/350lm/240V, 3000K, IP66, IK07 koda: BU214K "iGuzzini" ali tehnično enakovredno</t>
  </si>
  <si>
    <t>Dobava in montaža svetilk (S9) LED profil dimenzij fi48x1000mm, z ohišjem iz polikarbonata, ter ustreznim montažnim priborom. Kot npr.: LED TUBE,  23W/2300lm/240V, 3000K, IP65, IK07 koda: S.5905N "SIMES" ali tehnično enakovredno</t>
  </si>
  <si>
    <t>KPL</t>
  </si>
  <si>
    <t xml:space="preserve">Dobava in motaža sijalke na starinskih svetilih na fasadi (S10) in prilagoditev okovja svetil novemu tipu sijalk. Karakteristika sijalke: 1800lm, 3000K, CRI90, 230V, opalni difuzor. Starinska tipska svetilka, usklajene standardizirane oblike, kovinsko ohišje vroče cinkano in kvalitetno obarvano z antracitsivo RAL 7016, varianti za obešanje in spodnjo namestitev, cut-off optika tipa C, LED svetilni del, svetloba 3900 °K , moč 30/45 W-preklop, kaljeno steklo stranic. Vključuje dostavo, montažo in vse potrebne električne dele. 
tip Svetilka USK MARIBOR LED 30/45 W-P. Stenski stilni nosilec, usklajene standardizirne oblike, kovan, vroče cinkan inkvaliteno obarvan z antracitsivo RAL 7016. Vključuje material za montažo, dostavo in samo montažo. Pred barvanjem galvaniziranega jekla je leto potrebno dobro oprati z Nitro razrečilom ter nato posušenega barvanti z temeljnim 2K premaz npr. EPOXY WASH PRIMER, nanašanje z valjčkom ali brizganje. Sledi nanos končne barve - antikorozivni premaz za kovino z vsebnostjo kovinskih delčkov npr. ALUKOLOR MIOX, nanašanje z valjčkom ali brizganje.
tip Stenska stilna ročica USK MARIBOR 1. </t>
  </si>
  <si>
    <t>SKUPAJ</t>
  </si>
  <si>
    <t>Skupna cena (z DDV)</t>
  </si>
  <si>
    <t>brez DDV</t>
  </si>
  <si>
    <t>z DDV (22%)</t>
  </si>
  <si>
    <t>NEPREDVIDENA DELA  5%</t>
  </si>
  <si>
    <t xml:space="preserve">NEPREDVIDENA DELA 5 % </t>
  </si>
  <si>
    <t>(Glavni trg): Dobava, transport in vgradnja štirih avtomatskih potopnih stebričkov, (npr. Ultimat 275/700 ali enakovredno) s kovinskim stebričkom za domofon (2x) in stebriček za semaforsko glavo 2x, ter 4x najavna in varnostna induktivna zanka. Upoštevati vsa potrebna dela, materiale in trasporte.</t>
  </si>
  <si>
    <t>(Koroška/Strossmayerjeva); Dobava, transport in vgradnja štirih avtomatskih potopnih stebričkov, (npr. Ultimat 275/700 ali enakovredno) s kovinskim stebričkom za domofon (2x) in stebriček za semaforsko glavo 2x, ter 4x najavna in varnostna induktivna zanka. Upoštevati vsa potrebna dela, materiale in trasporte.</t>
  </si>
  <si>
    <t>Dobava, transport in vgradnja kompleta pristopne kontrole (kot npr. kontrolna enota 5001/2 Janez d.o.o, za dve pristopni točki, povezava do 32 kontrolnikov, komplet z bralnimi glavami za kartice 2x, 2x domofoni v antivandal ohišju (kot npr Janez 5060), ter 2x sistem za prepoznavo registrskih tablic (komplet kamere, strojna in programska oprema, z vsem potrebnim drobnim materialom, delom in opremo)</t>
  </si>
  <si>
    <t xml:space="preserve">kos </t>
  </si>
  <si>
    <t xml:space="preserve">kom </t>
  </si>
  <si>
    <t xml:space="preserve">opomba </t>
  </si>
  <si>
    <t>2.9. POGREZLJIVA ELEKTRO OMARICA</t>
  </si>
  <si>
    <t>KOROŠKA CESTA Z GLAVNIM TRGOM</t>
  </si>
  <si>
    <t>Dobava in montaža kandelaberskega svetila (2 svetili na kandelaber): Dimenzija 1. svetila: 82cm x 19cm x 7cm, v RAL-u po detajlu arhitekture, teže 9,2kg, z LED svetlobnim virom 24 LED modulov, 40W, 3000K, 4356lm, 109lm/W, IK08, IP66, TII optika – možnost cestne regulacije. +Dimenzija 2. svetila: 82cm x 19cm x 7cm, v RAL-u po detajlu arhitekture, teže 9,2kg, z LED svetlobnim virom 24 LED modulov, 28W, 3000K, 2802lm, 109lm/W, IK08, IP66, TII optika – možnost cestne regulacije. Kandelaber cilindrične oblike, višine 6m, vidne višine 5,8m, premera 127mm, dimenzija montažne plošče 210mm x 210mm, teže 58kg, . Temelji potrebni za montažo kandelabra: 650mm x 650mm x 600mm.Vključuje ves potreben material za montažo, sidro, temelj, dostavo in montažo. Kandelaber obdelan po standardu 1S-275 JR. Tip: SANTA&amp;COLE, RAMA LED</t>
  </si>
  <si>
    <t>80 6</t>
  </si>
  <si>
    <t>Klop: Kovinsko ogrodje iz zvitega ploščatega železa, pocinkano in pobarvano z barvo z dodatkom železnih delcev. Sedišče in naslon narejen iz lesenih profilov velikoti 160 cm / 3 in 4 cm, iz lesa Tali ali Kumaru z ekološkim certifikatom. Vsak profil privijačen s štirimi vijaki iz nerjavečega jekla na ogrodje. Vključuje transport in montažo - klop položena z EPDM gumo debelina=3 mm, pritrjena na podlago z osmimi vijaki M8 iz nerjavečega jekla.npr. Urbidermis - Santa&amp;Cole, model: NeoRomantico Liviano, brez rokonaslonov.</t>
  </si>
  <si>
    <t>Rešetka za drevo, standardno kot. npr. ACO Radialdesign 125x125, fi 60, antrazit, tip 313400 za 50kN</t>
  </si>
  <si>
    <t>Dobava in montaža nove tipske avtobusne nadstrešnice:  konstrukcija 3 rastri x 1350 mm, višina 2600 mm, bočno 1x steklo 970 mm, 1x steklo 450 mm, široka streha – 1400 mm,vključno s klopjo iz rostfrei mrežaste pločevine. Okorgla cevasta konstrukcija,  barva antracitsiva RAL 7016, ogrodje strehe iz aluminijaste cevaste konstrukcije, kritina iz trde na UV odporne umetne mase (zatemnitev na 40-50%), opremljeno z vitrino za vozne rede (119x78 mm s kovinskim ozadjem),  kot npr. TIP APL 03, KOVINC</t>
  </si>
  <si>
    <t>Dobava in montaža stojal/držal za kolesa 800/800mm: 
- kovinsko držalo za kolesa iz nerjaveče pločevine 14/50mm,
barvano, barva antracitsiva RAL 7016, strukturna, mat
- povezovalna pločevina 10/250mm
- povezovalna pločevina "trikotni repki", d=10mm, h=80mm, l=120mm, privarjena(zvar 0,7t), kot npr. UNO SOFT 80, Kremen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</si>
</sst>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quot;SIT&quot;_-;\-* #,##0.00\ &quot;SIT&quot;_-;_-* &quot;-&quot;??\ &quot;SIT&quot;_-;_-@_-"/>
    <numFmt numFmtId="165" formatCode="_-* #,##0.00\ _S_I_T_-;\-* #,##0.00\ _S_I_T_-;_-* &quot;-&quot;??\ _S_I_T_-;_-@_-"/>
    <numFmt numFmtId="166" formatCode="#,##0.00\ &quot;€&quot;"/>
    <numFmt numFmtId="167" formatCode="#,##0.00\ [$€-1]"/>
    <numFmt numFmtId="168" formatCode="#,##0.00\ \€"/>
    <numFmt numFmtId="169" formatCode="_ * #,##0.00_-\ &quot;SIT&quot;_ ;_ * #,##0.00\-\ &quot;SIT&quot;_ ;_ * &quot;-&quot;??_-\ &quot;SIT&quot;_ ;_ @_ "/>
    <numFmt numFmtId="170" formatCode="000"/>
    <numFmt numFmtId="171" formatCode="0.0"/>
  </numFmts>
  <fonts count="30">
    <font>
      <sz val="10"/>
      <color indexed="8"/>
      <name val="MS Sans Serif"/>
      <family val="2"/>
    </font>
    <font>
      <sz val="10"/>
      <name val="Arial"/>
      <family val="2"/>
    </font>
    <font>
      <sz val="10"/>
      <color indexed="8"/>
      <name val="Arial"/>
      <family val="2"/>
    </font>
    <font>
      <b/>
      <sz val="10"/>
      <name val="Arial"/>
      <family val="2"/>
    </font>
    <font>
      <b/>
      <sz val="10"/>
      <color indexed="8"/>
      <name val="Arial"/>
      <family val="2"/>
    </font>
    <font>
      <b/>
      <sz val="10"/>
      <name val="Arial CE"/>
      <family val="2"/>
    </font>
    <font>
      <b/>
      <sz val="10"/>
      <color indexed="8"/>
      <name val="MS Sans Serif"/>
      <family val="2"/>
    </font>
    <font>
      <sz val="11"/>
      <color indexed="8"/>
      <name val="Arial"/>
      <family val="2"/>
    </font>
    <font>
      <sz val="10"/>
      <name val="SL Dutch"/>
      <family val="2"/>
    </font>
    <font>
      <sz val="10"/>
      <name val="Arial CE"/>
      <family val="2"/>
    </font>
    <font>
      <sz val="11"/>
      <name val="Times New Roman CE"/>
      <family val="2"/>
    </font>
    <font>
      <sz val="12"/>
      <name val="Arial"/>
      <family val="2"/>
    </font>
    <font>
      <sz val="11"/>
      <name val="Arial CE"/>
      <family val="2"/>
    </font>
    <font>
      <b/>
      <sz val="14"/>
      <name val="Arial"/>
      <family val="2"/>
    </font>
    <font>
      <b/>
      <sz val="12"/>
      <color indexed="8"/>
      <name val="Arial"/>
      <family val="2"/>
    </font>
    <font>
      <sz val="11"/>
      <color theme="1"/>
      <name val="Calibri"/>
      <family val="2"/>
      <scheme val="minor"/>
    </font>
    <font>
      <sz val="10"/>
      <color theme="1"/>
      <name val="Calibri"/>
      <family val="2"/>
    </font>
    <font>
      <sz val="10"/>
      <color rgb="FFFF0000"/>
      <name val="MS Sans Serif"/>
      <family val="2"/>
    </font>
    <font>
      <sz val="10"/>
      <color rgb="FFFF0000"/>
      <name val="Arial"/>
      <family val="2"/>
    </font>
    <font>
      <b/>
      <sz val="10"/>
      <color rgb="FFFF0000"/>
      <name val="Arial"/>
      <family val="2"/>
    </font>
    <font>
      <sz val="10"/>
      <color theme="1"/>
      <name val="Arial"/>
      <family val="2"/>
    </font>
    <font>
      <sz val="10"/>
      <color theme="1"/>
      <name val="Swis721 Lt BT"/>
      <family val="2"/>
    </font>
    <font>
      <sz val="11"/>
      <color indexed="8"/>
      <name val="Calibri"/>
      <family val="2"/>
    </font>
    <font>
      <sz val="11"/>
      <name val="Arial Narrow CE"/>
      <family val="2"/>
    </font>
    <font>
      <sz val="9"/>
      <name val="Futura Prins"/>
      <family val="2"/>
    </font>
    <font>
      <b/>
      <sz val="11"/>
      <name val="Futura Prins"/>
      <family val="2"/>
    </font>
    <font>
      <sz val="10"/>
      <color theme="8" tint="-0.24997000396251678"/>
      <name val="MS Sans Serif"/>
      <family val="2"/>
    </font>
    <font>
      <sz val="10"/>
      <color theme="8" tint="-0.24997000396251678"/>
      <name val="Arial"/>
      <family val="2"/>
    </font>
    <font>
      <b/>
      <sz val="10"/>
      <color theme="8" tint="-0.24997000396251678"/>
      <name val="Arial"/>
      <family val="2"/>
    </font>
    <font>
      <sz val="10"/>
      <name val="MS Sans Serif"/>
      <family val="2"/>
    </font>
  </fonts>
  <fills count="7">
    <fill>
      <patternFill/>
    </fill>
    <fill>
      <patternFill patternType="gray125"/>
    </fill>
    <fill>
      <patternFill patternType="solid">
        <fgColor rgb="FFC8C8C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7" tint="0.39998000860214233"/>
        <bgColor indexed="64"/>
      </patternFill>
    </fill>
    <fill>
      <patternFill patternType="solid">
        <fgColor theme="0"/>
        <bgColor indexed="64"/>
      </patternFill>
    </fill>
  </fills>
  <borders count="8">
    <border>
      <left/>
      <right/>
      <top/>
      <bottom/>
      <diagonal/>
    </border>
    <border>
      <left style="hair"/>
      <right style="hair"/>
      <top style="hair"/>
      <bottom style="hair"/>
    </border>
    <border>
      <left style="thin"/>
      <right style="thin"/>
      <top style="thin"/>
      <bottom style="thin"/>
    </border>
    <border>
      <left style="thin"/>
      <right style="thin"/>
      <top style="thin"/>
      <bottom style="medium"/>
    </border>
    <border>
      <left/>
      <right style="thin"/>
      <top style="thin"/>
      <bottom style="thin"/>
    </border>
    <border>
      <left style="thin"/>
      <right/>
      <top style="thin"/>
      <bottom style="thin"/>
    </border>
    <border>
      <left/>
      <right/>
      <top style="thin"/>
      <bottom/>
    </border>
    <border>
      <left/>
      <right/>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 fontId="16" fillId="0" borderId="0">
      <alignment horizontal="right" vertical="top" wrapText="1"/>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9"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9" fillId="0" borderId="0">
      <alignment/>
      <protection/>
    </xf>
    <xf numFmtId="0" fontId="1" fillId="0" borderId="0" applyFill="0" applyBorder="0">
      <alignment/>
      <protection/>
    </xf>
    <xf numFmtId="9" fontId="8" fillId="0" borderId="0" applyFont="0" applyFill="0" applyBorder="0" applyAlignment="0" applyProtection="0"/>
    <xf numFmtId="169" fontId="8" fillId="0" borderId="0" applyFont="0" applyFill="0" applyBorder="0" applyAlignment="0" applyProtection="0"/>
    <xf numFmtId="164" fontId="9" fillId="0" borderId="0" applyFont="0" applyFill="0" applyBorder="0" applyAlignment="0" applyProtection="0"/>
    <xf numFmtId="0" fontId="10" fillId="0" borderId="0" applyFont="0" applyFill="0" applyBorder="0" applyAlignment="0" applyProtection="0"/>
    <xf numFmtId="165" fontId="9" fillId="0" borderId="0" applyFont="0" applyFill="0" applyBorder="0" applyAlignment="0" applyProtection="0"/>
    <xf numFmtId="0" fontId="21" fillId="0" borderId="0">
      <alignment/>
      <protection/>
    </xf>
    <xf numFmtId="0" fontId="20" fillId="0" borderId="0">
      <alignment/>
      <protection/>
    </xf>
    <xf numFmtId="0" fontId="24" fillId="0" borderId="1">
      <alignment vertical="top" wrapText="1"/>
      <protection/>
    </xf>
    <xf numFmtId="0" fontId="21" fillId="0" borderId="0">
      <alignment/>
      <protection/>
    </xf>
    <xf numFmtId="0" fontId="1" fillId="0" borderId="0">
      <alignment vertical="top"/>
      <protection/>
    </xf>
    <xf numFmtId="0" fontId="22"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5" fillId="0" borderId="0" applyNumberFormat="0">
      <alignment horizontal="right" vertical="top"/>
      <protection locked="0"/>
    </xf>
    <xf numFmtId="0" fontId="9" fillId="0" borderId="0">
      <alignment/>
      <protection/>
    </xf>
    <xf numFmtId="165" fontId="23" fillId="0" borderId="0" applyFont="0" applyFill="0" applyBorder="0" applyAlignment="0" applyProtection="0"/>
  </cellStyleXfs>
  <cellXfs count="247">
    <xf numFmtId="0" fontId="0" fillId="0" borderId="0" xfId="0"/>
    <xf numFmtId="0" fontId="2" fillId="0" borderId="0" xfId="0" applyFont="1" applyAlignment="1">
      <alignment wrapText="1"/>
    </xf>
    <xf numFmtId="0" fontId="5" fillId="0" borderId="0" xfId="0" applyFont="1"/>
    <xf numFmtId="0" fontId="0" fillId="0" borderId="0" xfId="0" applyFont="1"/>
    <xf numFmtId="0" fontId="5" fillId="0" borderId="0" xfId="0" applyFont="1" applyAlignment="1">
      <alignment horizontal="right"/>
    </xf>
    <xf numFmtId="0" fontId="6" fillId="0" borderId="0" xfId="0" applyFont="1"/>
    <xf numFmtId="0" fontId="1" fillId="0" borderId="0" xfId="0" applyFont="1" applyAlignment="1">
      <alignment wrapText="1"/>
    </xf>
    <xf numFmtId="4" fontId="2" fillId="0" borderId="0" xfId="0" applyNumberFormat="1" applyFont="1" applyAlignment="1">
      <alignment wrapText="1"/>
    </xf>
    <xf numFmtId="0" fontId="7" fillId="0" borderId="0" xfId="0" applyFont="1" applyAlignment="1">
      <alignment wrapText="1"/>
    </xf>
    <xf numFmtId="0" fontId="2" fillId="0" borderId="0" xfId="30" applyFont="1" applyAlignment="1">
      <alignment horizontal="left" vertical="top" wrapText="1"/>
      <protection/>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left" vertical="center" wrapText="1"/>
    </xf>
    <xf numFmtId="0" fontId="4" fillId="0" borderId="0" xfId="0" applyFont="1" applyAlignment="1">
      <alignment wrapText="1"/>
    </xf>
    <xf numFmtId="0" fontId="2" fillId="0" borderId="0" xfId="0" applyFont="1" applyAlignment="1">
      <alignment horizontal="right" wrapText="1"/>
    </xf>
    <xf numFmtId="0" fontId="2" fillId="0" borderId="0" xfId="0" applyFont="1" applyAlignment="1">
      <alignment horizontal="left" wrapText="1"/>
    </xf>
    <xf numFmtId="0" fontId="1" fillId="0" borderId="0" xfId="0" applyFont="1" applyAlignment="1">
      <alignment horizontal="left" wrapText="1"/>
    </xf>
    <xf numFmtId="0" fontId="2" fillId="0" borderId="0" xfId="0" applyFont="1" applyAlignment="1">
      <alignment horizontal="left" vertical="top" wrapText="1"/>
    </xf>
    <xf numFmtId="4" fontId="1" fillId="0" borderId="0" xfId="0" applyNumberFormat="1" applyFont="1" applyAlignment="1">
      <alignment wrapText="1"/>
    </xf>
    <xf numFmtId="0" fontId="2" fillId="0" borderId="0" xfId="0" applyFont="1" applyAlignment="1">
      <alignment horizontal="center" wrapText="1"/>
    </xf>
    <xf numFmtId="49" fontId="0" fillId="0" borderId="0" xfId="0" applyNumberFormat="1" applyAlignment="1">
      <alignment horizontal="left" vertical="top"/>
    </xf>
    <xf numFmtId="4" fontId="0" fillId="0" borderId="0" xfId="0" applyNumberFormat="1" applyAlignment="1">
      <alignment horizontal="right" vertical="top" wrapText="1"/>
    </xf>
    <xf numFmtId="0" fontId="2" fillId="0" borderId="0" xfId="0" applyFont="1" applyAlignment="1">
      <alignment horizontal="center" vertical="top" wrapText="1"/>
    </xf>
    <xf numFmtId="0" fontId="2" fillId="0" borderId="0" xfId="0" applyFont="1" applyAlignment="1">
      <alignment horizontal="right" vertical="top" wrapText="1"/>
    </xf>
    <xf numFmtId="168" fontId="0" fillId="0" borderId="0" xfId="0" applyNumberFormat="1" applyAlignment="1">
      <alignment horizontal="right" vertical="top" wrapText="1"/>
    </xf>
    <xf numFmtId="49" fontId="1" fillId="0" borderId="0" xfId="0" applyNumberFormat="1" applyFont="1" applyAlignment="1">
      <alignment horizontal="center" vertical="top"/>
    </xf>
    <xf numFmtId="168" fontId="0" fillId="0" borderId="0" xfId="0" applyNumberFormat="1" applyAlignment="1">
      <alignment horizontal="right" vertical="top"/>
    </xf>
    <xf numFmtId="167" fontId="3" fillId="0" borderId="2" xfId="0" applyNumberFormat="1" applyFont="1" applyBorder="1" applyAlignment="1">
      <alignment horizontal="right" vertical="center"/>
    </xf>
    <xf numFmtId="0" fontId="3" fillId="0" borderId="2" xfId="0" applyFont="1" applyBorder="1" applyAlignment="1">
      <alignment horizontal="left" vertical="center" wrapText="1"/>
    </xf>
    <xf numFmtId="0" fontId="3" fillId="0" borderId="0" xfId="0" applyFont="1" applyAlignment="1">
      <alignment horizontal="left" vertical="center" wrapText="1"/>
    </xf>
    <xf numFmtId="167" fontId="3" fillId="0" borderId="0" xfId="0" applyNumberFormat="1" applyFont="1" applyAlignment="1">
      <alignment horizontal="right" vertical="center"/>
    </xf>
    <xf numFmtId="166" fontId="3" fillId="0" borderId="0" xfId="0" applyNumberFormat="1" applyFont="1" applyAlignment="1">
      <alignment horizontal="right" vertical="center"/>
    </xf>
    <xf numFmtId="166" fontId="3" fillId="0" borderId="2" xfId="0" applyNumberFormat="1" applyFont="1" applyBorder="1" applyAlignment="1">
      <alignment horizontal="right" vertical="center"/>
    </xf>
    <xf numFmtId="0" fontId="3" fillId="2" borderId="2" xfId="0" applyFont="1" applyFill="1" applyBorder="1" applyAlignment="1">
      <alignment horizontal="left" vertical="center" wrapText="1"/>
    </xf>
    <xf numFmtId="166" fontId="3" fillId="2" borderId="2" xfId="0" applyNumberFormat="1" applyFont="1" applyFill="1" applyBorder="1" applyAlignment="1">
      <alignment horizontal="right" vertical="center" wrapText="1"/>
    </xf>
    <xf numFmtId="49" fontId="1" fillId="0" borderId="0" xfId="0" applyNumberFormat="1" applyFont="1" applyAlignment="1">
      <alignment horizontal="center" vertical="center"/>
    </xf>
    <xf numFmtId="166" fontId="2" fillId="0" borderId="0" xfId="0" applyNumberFormat="1" applyFont="1" applyAlignment="1">
      <alignment vertical="top"/>
    </xf>
    <xf numFmtId="166" fontId="3" fillId="0" borderId="2" xfId="0" applyNumberFormat="1" applyFont="1" applyBorder="1" applyAlignment="1">
      <alignment horizontal="left" vertical="center" wrapText="1"/>
    </xf>
    <xf numFmtId="49" fontId="2" fillId="0" borderId="0" xfId="0" applyNumberFormat="1" applyFont="1" applyAlignment="1">
      <alignment horizontal="center"/>
    </xf>
    <xf numFmtId="4" fontId="0" fillId="0" borderId="0" xfId="0" applyNumberFormat="1" applyAlignment="1">
      <alignment horizontal="center" vertical="top" wrapText="1"/>
    </xf>
    <xf numFmtId="0" fontId="3" fillId="3" borderId="2" xfId="0" applyFont="1" applyFill="1" applyBorder="1" applyAlignment="1">
      <alignment horizontal="left" vertical="center" wrapText="1"/>
    </xf>
    <xf numFmtId="166" fontId="3" fillId="3" borderId="2" xfId="0" applyNumberFormat="1" applyFont="1" applyFill="1" applyBorder="1" applyAlignment="1">
      <alignment horizontal="right" vertical="center" wrapText="1"/>
    </xf>
    <xf numFmtId="49" fontId="3" fillId="3" borderId="0" xfId="0" applyNumberFormat="1" applyFont="1" applyFill="1" applyAlignment="1">
      <alignment horizontal="left" vertical="top"/>
    </xf>
    <xf numFmtId="49" fontId="11" fillId="4" borderId="3" xfId="0" applyNumberFormat="1" applyFont="1" applyFill="1" applyBorder="1" applyAlignment="1">
      <alignment horizontal="center" vertical="center" wrapText="1"/>
    </xf>
    <xf numFmtId="0" fontId="9" fillId="0" borderId="0" xfId="0" applyFont="1"/>
    <xf numFmtId="4" fontId="2" fillId="0" borderId="0" xfId="0" applyNumberFormat="1" applyFont="1" applyAlignment="1">
      <alignment vertical="top" wrapText="1"/>
    </xf>
    <xf numFmtId="0" fontId="17" fillId="0" borderId="0" xfId="0" applyFont="1"/>
    <xf numFmtId="0" fontId="18" fillId="0" borderId="0" xfId="0" applyFont="1" applyAlignment="1">
      <alignment vertical="top" wrapText="1"/>
    </xf>
    <xf numFmtId="166" fontId="19" fillId="4" borderId="4" xfId="0" applyNumberFormat="1" applyFont="1" applyFill="1" applyBorder="1" applyAlignment="1">
      <alignment horizontal="left" vertical="top"/>
    </xf>
    <xf numFmtId="49" fontId="19" fillId="3" borderId="0" xfId="0" applyNumberFormat="1" applyFont="1" applyFill="1" applyAlignment="1">
      <alignment horizontal="center" vertical="top"/>
    </xf>
    <xf numFmtId="0" fontId="18" fillId="0" borderId="0" xfId="0" applyFont="1" applyAlignment="1">
      <alignment horizontal="left" vertical="top" wrapText="1"/>
    </xf>
    <xf numFmtId="0" fontId="18" fillId="0" borderId="0" xfId="0" applyFont="1" applyAlignment="1">
      <alignment horizontal="center" vertical="top" wrapText="1"/>
    </xf>
    <xf numFmtId="0" fontId="18" fillId="0" borderId="0" xfId="0" applyFont="1" applyAlignment="1">
      <alignment wrapText="1"/>
    </xf>
    <xf numFmtId="4" fontId="18" fillId="0" borderId="0" xfId="0" applyNumberFormat="1" applyFont="1" applyAlignment="1">
      <alignment wrapText="1"/>
    </xf>
    <xf numFmtId="49" fontId="17" fillId="0" borderId="0" xfId="0" applyNumberFormat="1" applyFont="1" applyAlignment="1">
      <alignment horizontal="left" vertical="top"/>
    </xf>
    <xf numFmtId="170" fontId="11" fillId="4" borderId="3" xfId="0" applyNumberFormat="1" applyFont="1" applyFill="1" applyBorder="1" applyAlignment="1">
      <alignment horizontal="center" vertical="center" wrapText="1"/>
    </xf>
    <xf numFmtId="170" fontId="1" fillId="0" borderId="0" xfId="0" applyNumberFormat="1" applyFont="1" applyAlignment="1">
      <alignment horizontal="center" vertical="top"/>
    </xf>
    <xf numFmtId="170" fontId="2" fillId="0" borderId="0" xfId="0" applyNumberFormat="1" applyFont="1" applyAlignment="1">
      <alignment horizontal="center" wrapText="1"/>
    </xf>
    <xf numFmtId="170" fontId="3" fillId="4" borderId="5" xfId="0" applyNumberFormat="1" applyFont="1" applyFill="1" applyBorder="1" applyAlignment="1">
      <alignment horizontal="center" vertical="top"/>
    </xf>
    <xf numFmtId="49" fontId="3" fillId="3" borderId="0" xfId="0" applyNumberFormat="1" applyFont="1" applyFill="1" applyAlignment="1">
      <alignment horizontal="center" vertical="top"/>
    </xf>
    <xf numFmtId="170" fontId="2" fillId="0" borderId="0" xfId="0" applyNumberFormat="1" applyFont="1" applyAlignment="1">
      <alignment horizontal="left" wrapText="1"/>
    </xf>
    <xf numFmtId="2" fontId="2" fillId="0" borderId="0" xfId="0" applyNumberFormat="1" applyFont="1" applyAlignment="1">
      <alignment vertical="top" wrapText="1"/>
    </xf>
    <xf numFmtId="2" fontId="2" fillId="0" borderId="0" xfId="0" applyNumberFormat="1" applyFont="1" applyAlignment="1">
      <alignment horizontal="right" vertical="top" wrapText="1"/>
    </xf>
    <xf numFmtId="170" fontId="20" fillId="0" borderId="0" xfId="22" applyNumberFormat="1" applyFont="1" applyAlignment="1">
      <alignment horizontal="center" vertical="top" wrapText="1"/>
      <protection/>
    </xf>
    <xf numFmtId="0" fontId="2" fillId="0" borderId="0" xfId="0" applyFont="1" applyAlignment="1" applyProtection="1">
      <alignment wrapText="1"/>
      <protection/>
    </xf>
    <xf numFmtId="0" fontId="18" fillId="0" borderId="0" xfId="0" applyFont="1" applyAlignment="1" applyProtection="1">
      <alignment wrapText="1"/>
      <protection/>
    </xf>
    <xf numFmtId="170" fontId="2" fillId="0" borderId="0" xfId="0" applyNumberFormat="1" applyFont="1" applyAlignment="1" applyProtection="1">
      <alignment horizontal="center" wrapText="1"/>
      <protection/>
    </xf>
    <xf numFmtId="0" fontId="18" fillId="0" borderId="0" xfId="0" applyFont="1" applyAlignment="1" applyProtection="1">
      <alignment horizontal="center" vertical="top" wrapText="1"/>
      <protection/>
    </xf>
    <xf numFmtId="170" fontId="20" fillId="0" borderId="0" xfId="22" applyNumberFormat="1" applyFont="1" applyAlignment="1" applyProtection="1">
      <alignment horizontal="center" vertical="top" wrapText="1"/>
      <protection/>
    </xf>
    <xf numFmtId="0" fontId="2" fillId="0" borderId="0" xfId="0" applyFont="1" applyAlignment="1" applyProtection="1">
      <alignment horizontal="left" vertical="top" wrapText="1"/>
      <protection/>
    </xf>
    <xf numFmtId="0" fontId="2" fillId="0" borderId="0" xfId="0" applyFont="1" applyAlignment="1" applyProtection="1">
      <alignment horizontal="center" vertical="top" wrapText="1"/>
      <protection/>
    </xf>
    <xf numFmtId="4" fontId="2" fillId="0" borderId="0" xfId="0" applyNumberFormat="1" applyFont="1" applyAlignment="1" applyProtection="1">
      <alignment vertical="top" wrapText="1"/>
      <protection/>
    </xf>
    <xf numFmtId="166" fontId="2" fillId="0" borderId="0" xfId="0" applyNumberFormat="1" applyFont="1" applyAlignment="1" applyProtection="1">
      <alignment vertical="top"/>
      <protection/>
    </xf>
    <xf numFmtId="0" fontId="18" fillId="0" borderId="0" xfId="0" applyFont="1" applyAlignment="1" applyProtection="1">
      <alignment horizontal="left" vertical="top" wrapText="1"/>
      <protection/>
    </xf>
    <xf numFmtId="0" fontId="2" fillId="0" borderId="0" xfId="0" applyFont="1" applyAlignment="1" applyProtection="1">
      <alignment horizontal="left" wrapText="1"/>
      <protection/>
    </xf>
    <xf numFmtId="49" fontId="1" fillId="0" borderId="0" xfId="0" applyNumberFormat="1" applyFont="1" applyAlignment="1" applyProtection="1">
      <alignment horizontal="center" vertical="top"/>
      <protection/>
    </xf>
    <xf numFmtId="0" fontId="2" fillId="0" borderId="0" xfId="30" applyFont="1" applyAlignment="1" applyProtection="1">
      <alignment horizontal="left" vertical="top" wrapText="1"/>
      <protection/>
    </xf>
    <xf numFmtId="4" fontId="18" fillId="0" borderId="0" xfId="0" applyNumberFormat="1" applyFont="1" applyAlignment="1" applyProtection="1">
      <alignment wrapText="1"/>
      <protection/>
    </xf>
    <xf numFmtId="0" fontId="1" fillId="0" borderId="0" xfId="0" applyFont="1" applyAlignment="1" applyProtection="1">
      <alignment wrapText="1"/>
      <protection/>
    </xf>
    <xf numFmtId="4" fontId="0" fillId="0" borderId="0" xfId="0" applyNumberFormat="1" applyAlignment="1" applyProtection="1">
      <alignment horizontal="right" vertical="top" wrapText="1"/>
      <protection/>
    </xf>
    <xf numFmtId="168" fontId="0" fillId="0" borderId="0" xfId="0" applyNumberFormat="1" applyAlignment="1" applyProtection="1">
      <alignment horizontal="right" vertical="top"/>
      <protection/>
    </xf>
    <xf numFmtId="168" fontId="0" fillId="0" borderId="0" xfId="0" applyNumberFormat="1" applyAlignment="1" applyProtection="1">
      <alignment horizontal="right" vertical="top" wrapText="1"/>
      <protection/>
    </xf>
    <xf numFmtId="49" fontId="17" fillId="0" borderId="0" xfId="0" applyNumberFormat="1" applyFont="1" applyAlignment="1" applyProtection="1">
      <alignment horizontal="left" vertical="top"/>
      <protection/>
    </xf>
    <xf numFmtId="170" fontId="1" fillId="0" borderId="0" xfId="0" applyNumberFormat="1" applyFont="1" applyAlignment="1" applyProtection="1">
      <alignment horizontal="center" vertical="top"/>
      <protection/>
    </xf>
    <xf numFmtId="167" fontId="3" fillId="0" borderId="2" xfId="0" applyNumberFormat="1" applyFont="1" applyBorder="1" applyAlignment="1" applyProtection="1">
      <alignment horizontal="right" vertical="center"/>
      <protection/>
    </xf>
    <xf numFmtId="0" fontId="3" fillId="0" borderId="0" xfId="0" applyFont="1" applyAlignment="1" applyProtection="1">
      <alignment horizontal="left" vertical="center" wrapText="1"/>
      <protection/>
    </xf>
    <xf numFmtId="167" fontId="3" fillId="0" borderId="0" xfId="0" applyNumberFormat="1" applyFont="1" applyAlignment="1" applyProtection="1">
      <alignment horizontal="right" vertical="center"/>
      <protection/>
    </xf>
    <xf numFmtId="0" fontId="3" fillId="3" borderId="2" xfId="0" applyFont="1" applyFill="1" applyBorder="1" applyAlignment="1" applyProtection="1">
      <alignment horizontal="left" vertical="center" wrapText="1"/>
      <protection/>
    </xf>
    <xf numFmtId="166" fontId="3" fillId="3" borderId="2" xfId="0" applyNumberFormat="1" applyFont="1" applyFill="1" applyBorder="1" applyAlignment="1" applyProtection="1">
      <alignment horizontal="right" vertical="center" wrapText="1"/>
      <protection/>
    </xf>
    <xf numFmtId="166" fontId="3" fillId="0" borderId="0" xfId="0" applyNumberFormat="1" applyFont="1" applyAlignment="1" applyProtection="1">
      <alignment horizontal="right" vertical="center"/>
      <protection/>
    </xf>
    <xf numFmtId="0" fontId="3" fillId="0" borderId="2" xfId="0" applyFont="1" applyBorder="1" applyAlignment="1" applyProtection="1">
      <alignment horizontal="left" vertical="center" wrapText="1"/>
      <protection/>
    </xf>
    <xf numFmtId="166" fontId="3" fillId="0" borderId="2" xfId="0" applyNumberFormat="1" applyFont="1" applyBorder="1" applyAlignment="1" applyProtection="1">
      <alignment horizontal="right" vertical="center"/>
      <protection/>
    </xf>
    <xf numFmtId="0" fontId="3" fillId="2" borderId="2" xfId="0" applyFont="1" applyFill="1" applyBorder="1" applyAlignment="1" applyProtection="1">
      <alignment horizontal="left" vertical="center" wrapText="1"/>
      <protection/>
    </xf>
    <xf numFmtId="166" fontId="3" fillId="2" borderId="2" xfId="0" applyNumberFormat="1" applyFont="1" applyFill="1" applyBorder="1" applyAlignment="1" applyProtection="1">
      <alignment horizontal="right" vertical="center" wrapText="1"/>
      <protection/>
    </xf>
    <xf numFmtId="4" fontId="1" fillId="0" borderId="0" xfId="0" applyNumberFormat="1" applyFont="1" applyAlignment="1" applyProtection="1">
      <alignment wrapText="1"/>
      <protection/>
    </xf>
    <xf numFmtId="0" fontId="9" fillId="0" borderId="0" xfId="0" applyFont="1" applyProtection="1">
      <protection/>
    </xf>
    <xf numFmtId="49" fontId="2" fillId="0" borderId="0" xfId="0" applyNumberFormat="1" applyFont="1" applyAlignment="1" applyProtection="1">
      <alignment horizontal="center"/>
      <protection/>
    </xf>
    <xf numFmtId="0" fontId="5" fillId="0" borderId="0" xfId="0" applyFont="1" applyProtection="1">
      <protection/>
    </xf>
    <xf numFmtId="0" fontId="5" fillId="0" borderId="0" xfId="0" applyFont="1" applyAlignment="1" applyProtection="1">
      <alignment horizontal="right"/>
      <protection/>
    </xf>
    <xf numFmtId="49" fontId="1" fillId="0" borderId="0" xfId="0" applyNumberFormat="1" applyFont="1" applyAlignment="1" applyProtection="1">
      <alignment horizontal="center" vertical="center"/>
      <protection/>
    </xf>
    <xf numFmtId="0" fontId="0" fillId="0" borderId="0" xfId="0" applyFont="1" applyProtection="1">
      <protection/>
    </xf>
    <xf numFmtId="0" fontId="6" fillId="0" borderId="0" xfId="0" applyFont="1" applyProtection="1">
      <protection/>
    </xf>
    <xf numFmtId="49" fontId="3" fillId="0" borderId="0" xfId="0" applyNumberFormat="1" applyFont="1" applyAlignment="1">
      <alignment vertical="top"/>
    </xf>
    <xf numFmtId="170" fontId="3" fillId="4" borderId="0" xfId="0" applyNumberFormat="1" applyFont="1" applyFill="1" applyBorder="1" applyAlignment="1">
      <alignment horizontal="center" vertical="top"/>
    </xf>
    <xf numFmtId="166" fontId="3" fillId="4" borderId="0" xfId="0" applyNumberFormat="1" applyFont="1" applyFill="1" applyBorder="1" applyAlignment="1">
      <alignment horizontal="left" vertical="top"/>
    </xf>
    <xf numFmtId="166" fontId="19" fillId="4" borderId="0" xfId="0" applyNumberFormat="1" applyFont="1" applyFill="1" applyBorder="1" applyAlignment="1">
      <alignment horizontal="left" vertical="top"/>
    </xf>
    <xf numFmtId="4" fontId="9" fillId="0" borderId="0" xfId="56" applyNumberFormat="1" applyFont="1" applyBorder="1"/>
    <xf numFmtId="0" fontId="2" fillId="0" borderId="0" xfId="0" applyFont="1" applyAlignment="1">
      <alignment/>
    </xf>
    <xf numFmtId="0" fontId="0" fillId="0" borderId="0" xfId="0" applyAlignment="1">
      <alignment/>
    </xf>
    <xf numFmtId="0" fontId="17" fillId="0" borderId="0" xfId="0" applyFont="1" applyAlignment="1">
      <alignment/>
    </xf>
    <xf numFmtId="49" fontId="19" fillId="0" borderId="0" xfId="0" applyNumberFormat="1" applyFont="1" applyAlignment="1">
      <alignment vertical="top"/>
    </xf>
    <xf numFmtId="49" fontId="13" fillId="0" borderId="0" xfId="27" applyNumberFormat="1" applyFont="1">
      <alignment/>
      <protection/>
    </xf>
    <xf numFmtId="0" fontId="1" fillId="0" borderId="0" xfId="27" applyFont="1">
      <alignment/>
      <protection/>
    </xf>
    <xf numFmtId="0" fontId="4" fillId="0" borderId="0" xfId="0" applyFont="1" applyAlignment="1">
      <alignment/>
    </xf>
    <xf numFmtId="166" fontId="3" fillId="0" borderId="5" xfId="0" applyNumberFormat="1" applyFont="1" applyBorder="1" applyAlignment="1">
      <alignment horizontal="left" vertical="center" wrapText="1"/>
    </xf>
    <xf numFmtId="166" fontId="2" fillId="5" borderId="0" xfId="0" applyNumberFormat="1" applyFont="1" applyFill="1" applyAlignment="1" applyProtection="1">
      <alignment vertical="top"/>
      <protection locked="0"/>
    </xf>
    <xf numFmtId="0" fontId="0" fillId="0" borderId="0" xfId="0" applyFont="1" applyBorder="1" applyAlignment="1">
      <alignment horizontal="center"/>
    </xf>
    <xf numFmtId="4" fontId="12" fillId="0" borderId="0" xfId="0" applyNumberFormat="1" applyFont="1" applyBorder="1" applyAlignment="1">
      <alignment horizontal="right"/>
    </xf>
    <xf numFmtId="0" fontId="9" fillId="0" borderId="0" xfId="0" applyFont="1" applyBorder="1" applyAlignment="1">
      <alignment horizontal="center"/>
    </xf>
    <xf numFmtId="166" fontId="3" fillId="4" borderId="6" xfId="0" applyNumberFormat="1" applyFont="1" applyFill="1" applyBorder="1" applyAlignment="1">
      <alignment horizontal="left" vertical="top"/>
    </xf>
    <xf numFmtId="166" fontId="2" fillId="5" borderId="0" xfId="0" applyNumberFormat="1" applyFont="1" applyFill="1" applyBorder="1" applyAlignment="1" applyProtection="1">
      <alignment vertical="top"/>
      <protection locked="0"/>
    </xf>
    <xf numFmtId="4" fontId="9" fillId="0" borderId="0" xfId="20" applyNumberFormat="1" applyFont="1" applyBorder="1"/>
    <xf numFmtId="166" fontId="3" fillId="0" borderId="5" xfId="0" applyNumberFormat="1" applyFont="1" applyBorder="1" applyAlignment="1" applyProtection="1">
      <alignment horizontal="left" vertical="center" wrapText="1"/>
      <protection/>
    </xf>
    <xf numFmtId="0" fontId="2" fillId="0" borderId="0" xfId="0" applyFont="1" applyBorder="1" applyAlignment="1">
      <alignment wrapText="1"/>
    </xf>
    <xf numFmtId="4" fontId="1" fillId="0" borderId="0" xfId="26" applyNumberFormat="1" applyFont="1" applyFill="1" applyBorder="1" applyAlignment="1">
      <alignment horizontal="right" vertical="top"/>
      <protection/>
    </xf>
    <xf numFmtId="0" fontId="2" fillId="0" borderId="0" xfId="0" applyFont="1" applyAlignment="1">
      <alignment horizontal="right" vertical="top" wrapText="1"/>
    </xf>
    <xf numFmtId="4" fontId="2" fillId="0" borderId="0" xfId="0" applyNumberFormat="1" applyFont="1" applyAlignment="1">
      <alignment horizontal="right" vertical="top" wrapText="1"/>
    </xf>
    <xf numFmtId="49" fontId="3" fillId="3" borderId="0" xfId="0" applyNumberFormat="1" applyFont="1" applyFill="1" applyAlignment="1">
      <alignment horizontal="right" vertical="top"/>
    </xf>
    <xf numFmtId="2" fontId="2" fillId="0" borderId="0" xfId="0" applyNumberFormat="1" applyFont="1" applyAlignment="1">
      <alignment horizontal="right" vertical="top" wrapText="1"/>
    </xf>
    <xf numFmtId="0" fontId="2" fillId="0" borderId="0" xfId="0" applyFont="1" applyAlignment="1">
      <alignment horizontal="center" vertical="top" wrapText="1"/>
    </xf>
    <xf numFmtId="0" fontId="2" fillId="0" borderId="0" xfId="0" applyFont="1" applyAlignment="1">
      <alignment horizontal="center" wrapText="1"/>
    </xf>
    <xf numFmtId="49" fontId="3" fillId="3" borderId="0" xfId="0" applyNumberFormat="1" applyFont="1" applyFill="1" applyAlignment="1">
      <alignment horizontal="center" vertical="top"/>
    </xf>
    <xf numFmtId="0" fontId="9" fillId="0" borderId="0" xfId="26" applyFont="1" applyFill="1" applyBorder="1" applyAlignment="1">
      <alignment horizontal="left" vertical="top" wrapText="1"/>
      <protection/>
    </xf>
    <xf numFmtId="0" fontId="9" fillId="0" borderId="0" xfId="0" applyFont="1" applyFill="1" applyBorder="1" applyAlignment="1">
      <alignment horizontal="center"/>
    </xf>
    <xf numFmtId="0" fontId="9" fillId="0" borderId="0" xfId="26" applyFont="1" applyFill="1" applyBorder="1" applyAlignment="1">
      <alignment horizontal="center"/>
      <protection/>
    </xf>
    <xf numFmtId="166" fontId="1" fillId="5" borderId="0" xfId="0" applyNumberFormat="1" applyFont="1" applyFill="1" applyAlignment="1" applyProtection="1">
      <alignment vertical="top"/>
      <protection locked="0"/>
    </xf>
    <xf numFmtId="0" fontId="2" fillId="0" borderId="0" xfId="0" applyFont="1"/>
    <xf numFmtId="49" fontId="11" fillId="4" borderId="4" xfId="0" applyNumberFormat="1" applyFont="1" applyFill="1" applyBorder="1" applyAlignment="1">
      <alignment horizontal="right" vertical="center" wrapText="1"/>
    </xf>
    <xf numFmtId="0" fontId="2" fillId="0" borderId="0" xfId="0" applyFont="1" applyAlignment="1">
      <alignment horizontal="center" vertical="center"/>
    </xf>
    <xf numFmtId="166" fontId="1" fillId="0" borderId="0" xfId="0" applyNumberFormat="1" applyFont="1" applyAlignment="1">
      <alignment horizontal="right" vertical="center" wrapText="1"/>
    </xf>
    <xf numFmtId="171" fontId="20" fillId="0" borderId="0" xfId="22" applyNumberFormat="1" applyFont="1" applyAlignment="1">
      <alignment horizontal="center" vertical="top" wrapText="1"/>
      <protection/>
    </xf>
    <xf numFmtId="2" fontId="20" fillId="0" borderId="0" xfId="22" applyNumberFormat="1" applyFont="1" applyAlignment="1">
      <alignment horizontal="center" vertical="top" wrapText="1"/>
      <protection/>
    </xf>
    <xf numFmtId="0" fontId="11" fillId="0" borderId="0" xfId="0" applyFont="1" applyFill="1" applyBorder="1"/>
    <xf numFmtId="1" fontId="20" fillId="0" borderId="0" xfId="22" applyNumberFormat="1" applyFont="1" applyAlignment="1">
      <alignment horizontal="center" vertical="top" wrapText="1"/>
      <protection/>
    </xf>
    <xf numFmtId="0" fontId="11" fillId="0" borderId="0" xfId="0" applyFont="1" applyFill="1"/>
    <xf numFmtId="166" fontId="3" fillId="4" borderId="7" xfId="0" applyNumberFormat="1" applyFont="1" applyFill="1" applyBorder="1" applyAlignment="1">
      <alignment horizontal="right" vertical="top"/>
    </xf>
    <xf numFmtId="166" fontId="3" fillId="4" borderId="6" xfId="0" applyNumberFormat="1" applyFont="1" applyFill="1" applyBorder="1" applyAlignment="1">
      <alignment horizontal="right" vertical="top"/>
    </xf>
    <xf numFmtId="0" fontId="1" fillId="0" borderId="0" xfId="27" applyFont="1" applyProtection="1">
      <alignment/>
      <protection/>
    </xf>
    <xf numFmtId="0" fontId="4" fillId="0" borderId="0" xfId="0" applyFont="1" applyAlignment="1" applyProtection="1">
      <alignment/>
      <protection/>
    </xf>
    <xf numFmtId="49" fontId="11" fillId="4" borderId="3" xfId="0" applyNumberFormat="1" applyFont="1" applyFill="1" applyBorder="1" applyAlignment="1" applyProtection="1">
      <alignment horizontal="center" vertical="center" wrapText="1"/>
      <protection/>
    </xf>
    <xf numFmtId="166" fontId="3" fillId="4" borderId="7" xfId="0" applyNumberFormat="1" applyFont="1" applyFill="1" applyBorder="1" applyAlignment="1" applyProtection="1">
      <alignment horizontal="left" vertical="top"/>
      <protection/>
    </xf>
    <xf numFmtId="0" fontId="2" fillId="0" borderId="0" xfId="0" applyFont="1" applyAlignment="1" applyProtection="1">
      <alignment horizontal="center" wrapText="1"/>
      <protection/>
    </xf>
    <xf numFmtId="0" fontId="4" fillId="0" borderId="0" xfId="0" applyFont="1" applyAlignment="1" applyProtection="1">
      <alignment horizontal="center" wrapText="1"/>
      <protection/>
    </xf>
    <xf numFmtId="170" fontId="2" fillId="0" borderId="0" xfId="0" applyNumberFormat="1" applyFont="1" applyAlignment="1" applyProtection="1">
      <alignment horizontal="left" wrapText="1"/>
      <protection/>
    </xf>
    <xf numFmtId="49" fontId="13" fillId="0" borderId="0" xfId="27" applyNumberFormat="1" applyFont="1" applyProtection="1">
      <alignment/>
      <protection/>
    </xf>
    <xf numFmtId="0" fontId="2" fillId="0" borderId="0" xfId="0" applyFont="1" applyAlignment="1" applyProtection="1">
      <alignment/>
      <protection/>
    </xf>
    <xf numFmtId="49" fontId="0" fillId="0" borderId="0" xfId="0" applyNumberFormat="1" applyAlignment="1" applyProtection="1">
      <alignment horizontal="left" vertical="top"/>
      <protection/>
    </xf>
    <xf numFmtId="4" fontId="0" fillId="0" borderId="0" xfId="0" applyNumberFormat="1" applyAlignment="1" applyProtection="1">
      <alignment horizontal="center" vertical="top" wrapText="1"/>
      <protection/>
    </xf>
    <xf numFmtId="0" fontId="0" fillId="0" borderId="0" xfId="0" applyProtection="1">
      <protection/>
    </xf>
    <xf numFmtId="0" fontId="17" fillId="0" borderId="0" xfId="0" applyFont="1" applyProtection="1">
      <protection/>
    </xf>
    <xf numFmtId="0" fontId="0" fillId="0" borderId="0" xfId="0" applyAlignment="1" applyProtection="1">
      <alignment/>
      <protection/>
    </xf>
    <xf numFmtId="49" fontId="3" fillId="0" borderId="0" xfId="0" applyNumberFormat="1" applyFont="1" applyAlignment="1" applyProtection="1">
      <alignment vertical="top"/>
      <protection/>
    </xf>
    <xf numFmtId="49" fontId="19" fillId="0" borderId="0" xfId="0" applyNumberFormat="1" applyFont="1" applyAlignment="1" applyProtection="1">
      <alignment vertical="top"/>
      <protection/>
    </xf>
    <xf numFmtId="170" fontId="11" fillId="4" borderId="3" xfId="0" applyNumberFormat="1" applyFont="1" applyFill="1" applyBorder="1" applyAlignment="1" applyProtection="1">
      <alignment horizontal="center" vertical="center" wrapText="1"/>
      <protection/>
    </xf>
    <xf numFmtId="49" fontId="3" fillId="0" borderId="0" xfId="0" applyNumberFormat="1"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18" fillId="0" borderId="0" xfId="0" applyFont="1" applyAlignment="1" applyProtection="1">
      <alignment vertical="top" wrapText="1"/>
      <protection/>
    </xf>
    <xf numFmtId="170" fontId="3" fillId="4" borderId="5" xfId="0" applyNumberFormat="1" applyFont="1" applyFill="1" applyBorder="1" applyAlignment="1" applyProtection="1">
      <alignment horizontal="center" vertical="top"/>
      <protection/>
    </xf>
    <xf numFmtId="166" fontId="3" fillId="4" borderId="7" xfId="0" applyNumberFormat="1" applyFont="1" applyFill="1" applyBorder="1" applyAlignment="1" applyProtection="1">
      <alignment horizontal="right" vertical="top"/>
      <protection/>
    </xf>
    <xf numFmtId="166" fontId="19" fillId="4" borderId="4" xfId="0" applyNumberFormat="1" applyFont="1" applyFill="1" applyBorder="1" applyAlignment="1" applyProtection="1">
      <alignment horizontal="left" vertical="top"/>
      <protection/>
    </xf>
    <xf numFmtId="0" fontId="7" fillId="0" borderId="0" xfId="0" applyFont="1" applyAlignment="1" applyProtection="1">
      <alignment wrapText="1"/>
      <protection/>
    </xf>
    <xf numFmtId="4" fontId="2" fillId="0" borderId="0" xfId="0" applyNumberFormat="1" applyFont="1" applyAlignment="1" applyProtection="1">
      <alignment wrapText="1"/>
      <protection/>
    </xf>
    <xf numFmtId="0" fontId="4" fillId="0" borderId="0" xfId="0" applyFont="1" applyAlignment="1" applyProtection="1">
      <alignment horizontal="left" vertical="center" wrapText="1"/>
      <protection/>
    </xf>
    <xf numFmtId="2" fontId="2" fillId="0" borderId="0" xfId="0" applyNumberFormat="1" applyFont="1" applyAlignment="1" applyProtection="1">
      <alignment vertical="top" wrapText="1"/>
      <protection/>
    </xf>
    <xf numFmtId="49" fontId="3" fillId="3" borderId="0" xfId="0" applyNumberFormat="1" applyFont="1" applyFill="1" applyAlignment="1" applyProtection="1">
      <alignment horizontal="center" vertical="top"/>
      <protection/>
    </xf>
    <xf numFmtId="49" fontId="3" fillId="3" borderId="0" xfId="0" applyNumberFormat="1" applyFont="1" applyFill="1" applyAlignment="1" applyProtection="1">
      <alignment horizontal="left" vertical="top"/>
      <protection/>
    </xf>
    <xf numFmtId="49" fontId="19" fillId="3" borderId="0" xfId="0" applyNumberFormat="1" applyFont="1" applyFill="1" applyAlignment="1" applyProtection="1">
      <alignment horizontal="center" vertical="top"/>
      <protection/>
    </xf>
    <xf numFmtId="0" fontId="2" fillId="0" borderId="0" xfId="0" applyFont="1" applyAlignment="1" applyProtection="1">
      <alignment horizontal="right" vertical="top" wrapText="1"/>
      <protection/>
    </xf>
    <xf numFmtId="4" fontId="12" fillId="0" borderId="0" xfId="0" applyNumberFormat="1" applyFont="1" applyBorder="1" applyAlignment="1" applyProtection="1">
      <alignment horizontal="right"/>
      <protection/>
    </xf>
    <xf numFmtId="4" fontId="9" fillId="0" borderId="0" xfId="20" applyNumberFormat="1" applyFont="1" applyBorder="1" applyProtection="1">
      <protection/>
    </xf>
    <xf numFmtId="0" fontId="0" fillId="0" borderId="0" xfId="0" applyFont="1" applyBorder="1" applyAlignment="1" applyProtection="1">
      <alignment/>
      <protection/>
    </xf>
    <xf numFmtId="166" fontId="3" fillId="0" borderId="2" xfId="0" applyNumberFormat="1" applyFont="1" applyBorder="1" applyAlignment="1">
      <alignment horizontal="right" vertical="center" wrapText="1"/>
    </xf>
    <xf numFmtId="166" fontId="2" fillId="0" borderId="0" xfId="0" applyNumberFormat="1" applyFont="1"/>
    <xf numFmtId="0" fontId="4" fillId="0" borderId="5" xfId="0" applyFont="1" applyBorder="1" applyAlignment="1">
      <alignment horizontal="center" vertical="center"/>
    </xf>
    <xf numFmtId="0" fontId="2" fillId="0" borderId="7" xfId="0" applyFont="1" applyBorder="1"/>
    <xf numFmtId="0" fontId="4" fillId="0" borderId="7" xfId="0" applyFont="1" applyBorder="1"/>
    <xf numFmtId="0" fontId="2" fillId="0" borderId="5" xfId="0" applyFont="1" applyBorder="1" applyAlignment="1">
      <alignment horizontal="center" vertical="center"/>
    </xf>
    <xf numFmtId="0" fontId="2" fillId="0" borderId="7" xfId="0" applyFont="1" applyBorder="1"/>
    <xf numFmtId="166" fontId="1" fillId="0" borderId="2" xfId="0" applyNumberFormat="1" applyFont="1" applyBorder="1" applyAlignment="1">
      <alignment horizontal="right" vertical="center" wrapText="1"/>
    </xf>
    <xf numFmtId="166" fontId="2" fillId="0" borderId="2" xfId="0" applyNumberFormat="1" applyFont="1" applyBorder="1"/>
    <xf numFmtId="166" fontId="3" fillId="4" borderId="2" xfId="0" applyNumberFormat="1" applyFont="1" applyFill="1" applyBorder="1" applyAlignment="1">
      <alignment horizontal="center"/>
    </xf>
    <xf numFmtId="166" fontId="4" fillId="4" borderId="2" xfId="0" applyNumberFormat="1" applyFont="1" applyFill="1" applyBorder="1" applyAlignment="1">
      <alignment horizontal="center"/>
    </xf>
    <xf numFmtId="0" fontId="4" fillId="0" borderId="0" xfId="0" applyFont="1" applyAlignment="1">
      <alignment horizontal="center"/>
    </xf>
    <xf numFmtId="0" fontId="4" fillId="4" borderId="2" xfId="0" applyFont="1" applyFill="1" applyBorder="1" applyAlignment="1">
      <alignment horizontal="center"/>
    </xf>
    <xf numFmtId="0" fontId="0" fillId="0" borderId="0" xfId="0" applyBorder="1" applyAlignment="1">
      <alignment/>
    </xf>
    <xf numFmtId="166" fontId="1" fillId="5" borderId="0" xfId="0" applyNumberFormat="1" applyFont="1" applyFill="1" applyBorder="1" applyAlignment="1" applyProtection="1">
      <alignment vertical="top"/>
      <protection locked="0"/>
    </xf>
    <xf numFmtId="0" fontId="26" fillId="0" borderId="0" xfId="0" applyFont="1" applyBorder="1" applyAlignment="1">
      <alignment horizontal="center"/>
    </xf>
    <xf numFmtId="0" fontId="27" fillId="0" borderId="0" xfId="0" applyFont="1" applyAlignment="1">
      <alignment wrapText="1"/>
    </xf>
    <xf numFmtId="0" fontId="27" fillId="0" borderId="0" xfId="0" applyFont="1" applyAlignment="1" applyProtection="1">
      <alignment horizontal="center" vertical="top" wrapText="1"/>
      <protection/>
    </xf>
    <xf numFmtId="49" fontId="27" fillId="0" borderId="0" xfId="0" applyNumberFormat="1" applyFont="1" applyAlignment="1">
      <alignment horizontal="center" vertical="top"/>
    </xf>
    <xf numFmtId="170" fontId="27" fillId="0" borderId="0" xfId="0" applyNumberFormat="1" applyFont="1" applyAlignment="1">
      <alignment horizontal="center" vertical="top"/>
    </xf>
    <xf numFmtId="0" fontId="18" fillId="0" borderId="0" xfId="0" applyFont="1"/>
    <xf numFmtId="170" fontId="27" fillId="0" borderId="0" xfId="22" applyNumberFormat="1" applyFont="1" applyAlignment="1" applyProtection="1">
      <alignment horizontal="center" vertical="top" wrapText="1"/>
      <protection/>
    </xf>
    <xf numFmtId="0" fontId="28" fillId="0" borderId="0" xfId="0" applyFont="1" applyAlignment="1" applyProtection="1">
      <alignment horizontal="center" wrapText="1"/>
      <protection/>
    </xf>
    <xf numFmtId="0" fontId="27" fillId="0" borderId="0" xfId="0" applyFont="1" applyAlignment="1" applyProtection="1">
      <alignment wrapText="1"/>
      <protection/>
    </xf>
    <xf numFmtId="166" fontId="3" fillId="4" borderId="0" xfId="0" applyNumberFormat="1" applyFont="1" applyFill="1" applyBorder="1" applyAlignment="1">
      <alignment horizontal="right" vertical="top"/>
    </xf>
    <xf numFmtId="166" fontId="3" fillId="6" borderId="2" xfId="0" applyNumberFormat="1" applyFont="1" applyFill="1" applyBorder="1" applyAlignment="1">
      <alignment horizontal="left" vertical="top"/>
    </xf>
    <xf numFmtId="166" fontId="2" fillId="0" borderId="2" xfId="0" applyNumberFormat="1" applyFont="1" applyBorder="1" applyAlignment="1">
      <alignment wrapText="1"/>
    </xf>
    <xf numFmtId="166" fontId="4" fillId="0" borderId="2" xfId="0" applyNumberFormat="1" applyFont="1" applyBorder="1"/>
    <xf numFmtId="0" fontId="1" fillId="0" borderId="0" xfId="0" applyFont="1" applyAlignment="1" applyProtection="1">
      <alignment horizontal="left" vertical="top" wrapText="1"/>
      <protection/>
    </xf>
    <xf numFmtId="0" fontId="1" fillId="0" borderId="0" xfId="0" applyFont="1" applyAlignment="1" applyProtection="1">
      <alignment horizontal="center" vertical="top" wrapText="1"/>
      <protection/>
    </xf>
    <xf numFmtId="4" fontId="1" fillId="0" borderId="0" xfId="0" applyNumberFormat="1" applyFont="1" applyAlignment="1" applyProtection="1">
      <alignment vertical="top" wrapText="1"/>
      <protection/>
    </xf>
    <xf numFmtId="166" fontId="1" fillId="0" borderId="0" xfId="0" applyNumberFormat="1" applyFont="1" applyAlignment="1" applyProtection="1">
      <alignment vertical="top"/>
      <protection/>
    </xf>
    <xf numFmtId="49" fontId="1" fillId="0" borderId="0" xfId="0" applyNumberFormat="1" applyFont="1" applyBorder="1" applyAlignment="1">
      <alignment horizontal="left" wrapText="1"/>
    </xf>
    <xf numFmtId="0" fontId="1" fillId="0" borderId="0" xfId="0" applyFont="1" applyBorder="1" applyAlignment="1">
      <alignment horizontal="center"/>
    </xf>
    <xf numFmtId="171" fontId="1" fillId="0" borderId="0" xfId="0" applyNumberFormat="1" applyFont="1" applyBorder="1" applyAlignment="1">
      <alignment horizontal="right" vertical="top"/>
    </xf>
    <xf numFmtId="44" fontId="1" fillId="5" borderId="0" xfId="0" applyNumberFormat="1" applyFont="1" applyFill="1" applyAlignment="1" applyProtection="1">
      <alignment vertical="top"/>
      <protection locked="0"/>
    </xf>
    <xf numFmtId="166" fontId="1" fillId="0" borderId="0" xfId="0" applyNumberFormat="1" applyFont="1" applyAlignment="1">
      <alignment vertical="top"/>
    </xf>
    <xf numFmtId="168" fontId="29" fillId="0" borderId="0" xfId="0" applyNumberFormat="1" applyFont="1" applyAlignment="1">
      <alignment horizontal="right" vertical="top" wrapText="1"/>
    </xf>
    <xf numFmtId="0" fontId="1" fillId="0" borderId="0" xfId="0" applyFont="1" applyAlignment="1">
      <alignment horizontal="center" vertical="top" wrapText="1"/>
    </xf>
    <xf numFmtId="2" fontId="1" fillId="0" borderId="0" xfId="0" applyNumberFormat="1" applyFont="1" applyAlignment="1">
      <alignment horizontal="right" vertical="top" wrapText="1"/>
    </xf>
    <xf numFmtId="0" fontId="1" fillId="0" borderId="0" xfId="0" applyFont="1" applyAlignment="1">
      <alignment wrapText="1"/>
    </xf>
    <xf numFmtId="0" fontId="1" fillId="0" borderId="0" xfId="0" applyFont="1" applyAlignment="1">
      <alignment horizontal="center" wrapText="1"/>
    </xf>
    <xf numFmtId="4" fontId="1" fillId="0" borderId="0" xfId="0" applyNumberFormat="1" applyFont="1" applyAlignment="1">
      <alignment horizontal="right" vertical="top" wrapText="1"/>
    </xf>
    <xf numFmtId="166" fontId="18" fillId="0" borderId="0" xfId="0" applyNumberFormat="1" applyFont="1" applyAlignment="1">
      <alignment horizontal="center" vertical="top" wrapText="1"/>
    </xf>
    <xf numFmtId="170" fontId="1" fillId="0" borderId="0" xfId="22" applyNumberFormat="1" applyFont="1" applyAlignment="1">
      <alignment horizontal="center" vertical="top" wrapText="1"/>
      <protection/>
    </xf>
    <xf numFmtId="2" fontId="1" fillId="0" borderId="0" xfId="0" applyNumberFormat="1" applyFont="1" applyAlignment="1">
      <alignment horizontal="right" vertical="top" wrapText="1"/>
    </xf>
    <xf numFmtId="0" fontId="14" fillId="0" borderId="0" xfId="0" applyFont="1" applyAlignment="1">
      <alignment horizontal="center" vertical="center" wrapText="1"/>
    </xf>
    <xf numFmtId="49" fontId="11" fillId="4" borderId="5" xfId="0" applyNumberFormat="1" applyFont="1" applyFill="1" applyBorder="1" applyAlignment="1">
      <alignment horizontal="center" vertical="center" wrapText="1"/>
    </xf>
    <xf numFmtId="49" fontId="11" fillId="4" borderId="7" xfId="0" applyNumberFormat="1" applyFont="1" applyFill="1" applyBorder="1" applyAlignment="1">
      <alignment horizontal="center" vertical="center" wrapText="1"/>
    </xf>
    <xf numFmtId="49" fontId="11" fillId="4" borderId="4" xfId="0" applyNumberFormat="1" applyFont="1" applyFill="1" applyBorder="1" applyAlignment="1">
      <alignment horizontal="center" vertical="center" wrapText="1"/>
    </xf>
    <xf numFmtId="0" fontId="4" fillId="4" borderId="5" xfId="0" applyFont="1" applyFill="1" applyBorder="1" applyAlignment="1">
      <alignment horizontal="center"/>
    </xf>
    <xf numFmtId="0" fontId="4" fillId="4" borderId="7" xfId="0" applyFont="1" applyFill="1" applyBorder="1" applyAlignment="1">
      <alignment horizontal="center"/>
    </xf>
    <xf numFmtId="0" fontId="4" fillId="4" borderId="4" xfId="0" applyFont="1" applyFill="1" applyBorder="1" applyAlignment="1">
      <alignment horizontal="center"/>
    </xf>
    <xf numFmtId="166" fontId="3" fillId="4" borderId="6" xfId="0" applyNumberFormat="1" applyFont="1" applyFill="1" applyBorder="1" applyAlignment="1">
      <alignment horizontal="right" vertical="top"/>
    </xf>
    <xf numFmtId="166" fontId="3" fillId="4" borderId="7" xfId="0" applyNumberFormat="1" applyFont="1" applyFill="1" applyBorder="1" applyAlignment="1">
      <alignment horizontal="right" vertical="top"/>
    </xf>
    <xf numFmtId="0" fontId="2" fillId="0" borderId="0" xfId="0" applyFont="1" applyBorder="1" applyAlignment="1">
      <alignment horizontal="left" vertical="top" wrapText="1"/>
    </xf>
    <xf numFmtId="0" fontId="2" fillId="0" borderId="6" xfId="0" applyFont="1" applyBorder="1" applyAlignment="1" applyProtection="1">
      <alignment horizontal="left" vertical="top" wrapText="1"/>
      <protection/>
    </xf>
    <xf numFmtId="0" fontId="2" fillId="0" borderId="0" xfId="26" applyFont="1" applyBorder="1" applyAlignment="1" applyProtection="1">
      <alignment horizontal="left" vertical="top" wrapText="1"/>
      <protection/>
    </xf>
    <xf numFmtId="166" fontId="3" fillId="4" borderId="7" xfId="0" applyNumberFormat="1" applyFont="1" applyFill="1" applyBorder="1" applyAlignment="1" applyProtection="1">
      <alignment horizontal="right" vertical="top"/>
      <protection/>
    </xf>
    <xf numFmtId="0" fontId="1" fillId="0" borderId="0" xfId="27" applyFont="1" applyFill="1" applyBorder="1" applyAlignment="1">
      <alignment horizontal="left" vertical="top" wrapText="1"/>
      <protection/>
    </xf>
    <xf numFmtId="0" fontId="1" fillId="0" borderId="0" xfId="50" applyFont="1" applyFill="1" applyBorder="1" applyAlignment="1">
      <alignment/>
      <protection/>
    </xf>
    <xf numFmtId="0" fontId="1" fillId="0" borderId="0" xfId="26" applyFont="1" applyFill="1" applyBorder="1" applyAlignment="1">
      <alignment horizontal="left" vertical="top" wrapText="1"/>
      <protection/>
    </xf>
    <xf numFmtId="0" fontId="1" fillId="0" borderId="0" xfId="0" applyFont="1" applyFill="1" applyBorder="1" applyAlignment="1">
      <alignment/>
    </xf>
    <xf numFmtId="166" fontId="3" fillId="4" borderId="0" xfId="0" applyNumberFormat="1" applyFont="1" applyFill="1" applyBorder="1" applyAlignment="1">
      <alignment horizontal="right" vertical="top"/>
    </xf>
    <xf numFmtId="0" fontId="9" fillId="0" borderId="0" xfId="50" applyFont="1" applyFill="1" applyBorder="1" applyAlignment="1">
      <alignment/>
      <protection/>
    </xf>
  </cellXfs>
  <cellStyles count="59">
    <cellStyle name="Normal" xfId="0"/>
    <cellStyle name="Percent" xfId="15"/>
    <cellStyle name="Currency" xfId="16"/>
    <cellStyle name="Currency [0]" xfId="17"/>
    <cellStyle name="Comma" xfId="18"/>
    <cellStyle name="Comma [0]" xfId="19"/>
    <cellStyle name="Comma 2" xfId="20"/>
    <cellStyle name="Comma 2 2" xfId="21"/>
    <cellStyle name="Desno" xfId="22"/>
    <cellStyle name="Excel Built-in Navadno 16" xfId="23"/>
    <cellStyle name="Excel Built-in Navadno 2 2 2 2" xfId="24"/>
    <cellStyle name="Navadno 10" xfId="25"/>
    <cellStyle name="Navadno 11" xfId="26"/>
    <cellStyle name="Navadno 11 2" xfId="27"/>
    <cellStyle name="Navadno 12" xfId="28"/>
    <cellStyle name="Navadno 2" xfId="29"/>
    <cellStyle name="Navadno 2 2" xfId="30"/>
    <cellStyle name="Navadno 2 3" xfId="31"/>
    <cellStyle name="Navadno 3" xfId="32"/>
    <cellStyle name="Navadno 3 2" xfId="33"/>
    <cellStyle name="Navadno 3 3" xfId="34"/>
    <cellStyle name="Navadno 4" xfId="35"/>
    <cellStyle name="Navadno 4 2" xfId="36"/>
    <cellStyle name="Navadno 4 2 2" xfId="37"/>
    <cellStyle name="Navadno 5" xfId="38"/>
    <cellStyle name="Navadno 5 2" xfId="39"/>
    <cellStyle name="Navadno 5 3" xfId="40"/>
    <cellStyle name="Navadno 5 4" xfId="41"/>
    <cellStyle name="Navadno 5 4 2" xfId="42"/>
    <cellStyle name="Navadno 6" xfId="43"/>
    <cellStyle name="Navadno 6 2" xfId="44"/>
    <cellStyle name="Navadno 7" xfId="45"/>
    <cellStyle name="Navadno 8" xfId="46"/>
    <cellStyle name="Navadno 8 2" xfId="47"/>
    <cellStyle name="Navadno 9" xfId="48"/>
    <cellStyle name="Navadno 9 2" xfId="49"/>
    <cellStyle name="Normal 2" xfId="50"/>
    <cellStyle name="Normal_1.3.2" xfId="51"/>
    <cellStyle name="Odstotek 2" xfId="52"/>
    <cellStyle name="Valuta 2" xfId="53"/>
    <cellStyle name="Valuta 3" xfId="54"/>
    <cellStyle name="Vejica 2" xfId="55"/>
    <cellStyle name="Vejica 2 2" xfId="56"/>
    <cellStyle name="Navadno 10 2" xfId="57"/>
    <cellStyle name="Navadno 13" xfId="58"/>
    <cellStyle name="Element-delo" xfId="59"/>
    <cellStyle name="Navadno 11 3" xfId="60"/>
    <cellStyle name="Navadno 12 2" xfId="61"/>
    <cellStyle name="Navadno 2 4" xfId="62"/>
    <cellStyle name="Navadno 3 4" xfId="63"/>
    <cellStyle name="Navadno 4 3" xfId="64"/>
    <cellStyle name="Navadno 5 5" xfId="65"/>
    <cellStyle name="Navadno 6 3" xfId="66"/>
    <cellStyle name="Navadno 7 2" xfId="67"/>
    <cellStyle name="Navadno 8 3" xfId="68"/>
    <cellStyle name="Navadno 9 3" xfId="69"/>
    <cellStyle name="Skupaj cena" xfId="70"/>
    <cellStyle name="Slog 1" xfId="71"/>
    <cellStyle name="Vejica 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H29"/>
  <sheetViews>
    <sheetView showZeros="0" workbookViewId="0" topLeftCell="A1">
      <selection activeCell="H32" sqref="H32"/>
    </sheetView>
  </sheetViews>
  <sheetFormatPr defaultColWidth="8.8515625" defaultRowHeight="12.75"/>
  <cols>
    <col min="1" max="1" width="11.00390625" style="137" customWidth="1"/>
    <col min="2" max="2" width="8.8515625" style="137" customWidth="1"/>
    <col min="3" max="3" width="18.28125" style="137" bestFit="1" customWidth="1"/>
    <col min="4" max="4" width="26.421875" style="137" customWidth="1"/>
    <col min="5" max="6" width="15.7109375" style="137" customWidth="1"/>
    <col min="7" max="7" width="13.57421875" style="137" bestFit="1" customWidth="1"/>
    <col min="8" max="8" width="11.7109375" style="137" bestFit="1" customWidth="1"/>
    <col min="9" max="12" width="8.8515625" style="137" customWidth="1"/>
    <col min="13" max="13" width="10.7109375" style="137" bestFit="1" customWidth="1"/>
    <col min="14" max="14" width="11.57421875" style="137" bestFit="1" customWidth="1"/>
    <col min="15" max="16384" width="8.8515625" style="137" customWidth="1"/>
  </cols>
  <sheetData>
    <row r="2" spans="1:5" ht="15.75">
      <c r="A2" s="228" t="s">
        <v>18</v>
      </c>
      <c r="B2" s="228"/>
      <c r="C2" s="228"/>
      <c r="D2" s="228"/>
      <c r="E2" s="228"/>
    </row>
    <row r="4" spans="1:6" ht="30">
      <c r="A4" s="229" t="s">
        <v>19</v>
      </c>
      <c r="B4" s="230"/>
      <c r="C4" s="230"/>
      <c r="D4" s="231"/>
      <c r="E4" s="138" t="s">
        <v>20</v>
      </c>
      <c r="F4" s="138" t="s">
        <v>98</v>
      </c>
    </row>
    <row r="5" spans="1:5" ht="12.75">
      <c r="A5" s="139"/>
      <c r="E5" s="140"/>
    </row>
    <row r="6" spans="1:7" ht="12.75">
      <c r="A6" s="184">
        <v>1</v>
      </c>
      <c r="B6" s="185"/>
      <c r="C6" s="186" t="s">
        <v>35</v>
      </c>
      <c r="D6" s="185"/>
      <c r="E6" s="182">
        <f>E9+E11+E13</f>
        <v>0</v>
      </c>
      <c r="F6" s="209">
        <f>E6*1.22</f>
        <v>0</v>
      </c>
      <c r="G6" s="140"/>
    </row>
    <row r="7" spans="1:5" ht="12.75">
      <c r="A7" s="139"/>
      <c r="E7" s="140"/>
    </row>
    <row r="8" spans="1:6" ht="12.75">
      <c r="A8" s="141"/>
      <c r="E8" s="140"/>
      <c r="F8" s="183"/>
    </row>
    <row r="9" spans="1:7" ht="12.75">
      <c r="A9" s="187">
        <v>1.8</v>
      </c>
      <c r="B9" s="188"/>
      <c r="C9" s="188" t="s">
        <v>26</v>
      </c>
      <c r="D9" s="188"/>
      <c r="E9" s="189">
        <f>'1.8_URBANA IN RAZNA OPREMA'!H16</f>
        <v>0</v>
      </c>
      <c r="F9" s="190">
        <f aca="true" t="shared" si="0" ref="F9:F24">E9*1.22</f>
        <v>0</v>
      </c>
      <c r="G9" s="140"/>
    </row>
    <row r="10" spans="1:6" ht="12.75">
      <c r="A10" s="141"/>
      <c r="E10" s="140"/>
      <c r="F10" s="184"/>
    </row>
    <row r="11" spans="1:7" ht="12.75">
      <c r="A11" s="187">
        <v>1.1</v>
      </c>
      <c r="B11" s="188"/>
      <c r="C11" s="188" t="s">
        <v>27</v>
      </c>
      <c r="D11" s="188"/>
      <c r="E11" s="189">
        <f>'1.10_JAVNA RAZSVETLJAVA'!H16</f>
        <v>0</v>
      </c>
      <c r="F11" s="190">
        <f t="shared" si="0"/>
        <v>0</v>
      </c>
      <c r="G11" s="140"/>
    </row>
    <row r="12" spans="1:6" ht="12.75">
      <c r="A12" s="142"/>
      <c r="E12" s="140"/>
      <c r="F12" s="183"/>
    </row>
    <row r="13" spans="1:8" ht="12.75">
      <c r="A13" s="187">
        <v>1.11</v>
      </c>
      <c r="B13" s="188"/>
      <c r="C13" s="188" t="s">
        <v>102</v>
      </c>
      <c r="D13" s="188"/>
      <c r="E13" s="189">
        <f>SUM(E9+E11)*0.05</f>
        <v>0</v>
      </c>
      <c r="F13" s="190">
        <f t="shared" si="0"/>
        <v>0</v>
      </c>
      <c r="G13" s="140"/>
      <c r="H13" s="183"/>
    </row>
    <row r="14" spans="1:8" ht="12.75">
      <c r="A14" s="142"/>
      <c r="E14" s="140"/>
      <c r="F14" s="183"/>
      <c r="H14" s="183"/>
    </row>
    <row r="15" spans="1:7" ht="12.75">
      <c r="A15" s="184">
        <v>2</v>
      </c>
      <c r="B15" s="185"/>
      <c r="C15" s="186" t="s">
        <v>110</v>
      </c>
      <c r="D15" s="185"/>
      <c r="E15" s="182">
        <f>E18+E20+E22+E24</f>
        <v>0</v>
      </c>
      <c r="F15" s="209">
        <f>E15*1.22</f>
        <v>0</v>
      </c>
      <c r="G15" s="140"/>
    </row>
    <row r="16" spans="1:6" ht="12.75">
      <c r="A16" s="142"/>
      <c r="E16" s="140"/>
      <c r="F16" s="183"/>
    </row>
    <row r="17" spans="1:6" ht="15">
      <c r="A17" s="144"/>
      <c r="D17" s="145"/>
      <c r="E17" s="140"/>
      <c r="F17" s="183"/>
    </row>
    <row r="18" spans="1:7" ht="12.75">
      <c r="A18" s="187">
        <v>2.6</v>
      </c>
      <c r="B18" s="188"/>
      <c r="C18" s="188" t="s">
        <v>25</v>
      </c>
      <c r="D18" s="188"/>
      <c r="E18" s="189">
        <f>'2.6_PROMETNA OPREMA '!H14</f>
        <v>0</v>
      </c>
      <c r="F18" s="190">
        <f t="shared" si="0"/>
        <v>0</v>
      </c>
      <c r="G18" s="140"/>
    </row>
    <row r="19" spans="1:6" ht="15">
      <c r="A19" s="144"/>
      <c r="D19" s="143"/>
      <c r="E19" s="140"/>
      <c r="F19" s="183"/>
    </row>
    <row r="20" spans="1:7" ht="12.75">
      <c r="A20" s="187">
        <v>2.8</v>
      </c>
      <c r="B20" s="188"/>
      <c r="C20" s="188" t="s">
        <v>26</v>
      </c>
      <c r="D20" s="188"/>
      <c r="E20" s="189">
        <f>'2.8_URBANA IN RAZNA OPREMA'!H16</f>
        <v>0</v>
      </c>
      <c r="F20" s="190">
        <f t="shared" si="0"/>
        <v>0</v>
      </c>
      <c r="G20" s="140"/>
    </row>
    <row r="21" spans="1:6" ht="15">
      <c r="A21" s="144"/>
      <c r="D21" s="143"/>
      <c r="E21" s="140"/>
      <c r="F21" s="183"/>
    </row>
    <row r="22" spans="1:7" ht="12.75">
      <c r="A22" s="187">
        <v>2.9</v>
      </c>
      <c r="B22" s="188"/>
      <c r="C22" s="188" t="s">
        <v>27</v>
      </c>
      <c r="D22" s="188"/>
      <c r="E22" s="189">
        <f>'2.9_JAVNA RAZSVETLJAVA '!E46</f>
        <v>0</v>
      </c>
      <c r="F22" s="190">
        <f t="shared" si="0"/>
        <v>0</v>
      </c>
      <c r="G22" s="140"/>
    </row>
    <row r="23" spans="1:6" ht="15">
      <c r="A23" s="144"/>
      <c r="D23" s="143"/>
      <c r="E23" s="140"/>
      <c r="F23" s="183"/>
    </row>
    <row r="24" spans="1:7" ht="12.75">
      <c r="A24" s="187">
        <v>2.1</v>
      </c>
      <c r="B24" s="188"/>
      <c r="C24" s="188" t="s">
        <v>101</v>
      </c>
      <c r="D24" s="188"/>
      <c r="E24" s="189">
        <f>SUM(E18+E20+E22)*0.05</f>
        <v>0</v>
      </c>
      <c r="F24" s="190">
        <f t="shared" si="0"/>
        <v>0</v>
      </c>
      <c r="G24" s="140"/>
    </row>
    <row r="25" spans="1:6" ht="12.75">
      <c r="A25" s="141"/>
      <c r="E25" s="140"/>
      <c r="F25" s="183"/>
    </row>
    <row r="26" spans="1:6" ht="12.75">
      <c r="A26" s="193"/>
      <c r="B26" s="193"/>
      <c r="C26" s="193"/>
      <c r="D26" s="193"/>
      <c r="E26" s="194" t="s">
        <v>99</v>
      </c>
      <c r="F26" s="194" t="s">
        <v>100</v>
      </c>
    </row>
    <row r="27" spans="1:6" ht="12.75">
      <c r="A27" s="232" t="s">
        <v>97</v>
      </c>
      <c r="B27" s="233"/>
      <c r="C27" s="233"/>
      <c r="D27" s="234"/>
      <c r="E27" s="191">
        <f>E15+E6</f>
        <v>0</v>
      </c>
      <c r="F27" s="192">
        <f>F6+F15</f>
        <v>0</v>
      </c>
    </row>
    <row r="29" spans="4:6" ht="12.75">
      <c r="D29" s="202"/>
      <c r="E29" s="202"/>
      <c r="F29" s="202"/>
    </row>
  </sheetData>
  <sheetProtection algorithmName="SHA-512" hashValue="nrhXXHWVDWrU5vAdmY+jMVPlk7Y4+fpcDeNCcIv9Sc7CQa6Jnsu3KKDmyH1qM/xakYwj3hw1V7uV6jf9kfAlgg==" saltValue="u8tVDu9BuTDFPOGjjtGFSA==" spinCount="100000" sheet="1" selectLockedCells="1"/>
  <mergeCells count="3">
    <mergeCell ref="A2:E2"/>
    <mergeCell ref="A4:D4"/>
    <mergeCell ref="A27:D27"/>
  </mergeCells>
  <printOptions/>
  <pageMargins left="0.25" right="0.25" top="0.75" bottom="0.75" header="0.3" footer="0.3"/>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I44"/>
  <sheetViews>
    <sheetView showZeros="0" zoomScale="70" zoomScaleNormal="70" workbookViewId="0" topLeftCell="A22">
      <selection activeCell="G22" sqref="G22"/>
    </sheetView>
  </sheetViews>
  <sheetFormatPr defaultColWidth="34.421875" defaultRowHeight="12.75"/>
  <cols>
    <col min="1" max="1" width="7.57421875" style="1" customWidth="1"/>
    <col min="2" max="2" width="10.7109375" style="58" customWidth="1"/>
    <col min="3" max="3" width="10.7109375" style="1" customWidth="1"/>
    <col min="4" max="4" width="43.7109375" style="1" customWidth="1"/>
    <col min="5" max="5" width="12.7109375" style="1" customWidth="1"/>
    <col min="6" max="6" width="13.7109375" style="1" customWidth="1"/>
    <col min="7" max="8" width="15.7109375" style="1" customWidth="1"/>
    <col min="9" max="9" width="37.7109375" style="53" customWidth="1"/>
    <col min="10" max="63" width="34.421875" style="1" customWidth="1"/>
    <col min="64" max="16384" width="34.421875" style="1" customWidth="1"/>
  </cols>
  <sheetData>
    <row r="1" ht="12.75">
      <c r="B1" s="61"/>
    </row>
    <row r="2" spans="2:4" ht="18">
      <c r="B2" s="112" t="s">
        <v>33</v>
      </c>
      <c r="C2" s="113"/>
      <c r="D2" s="113"/>
    </row>
    <row r="3" spans="2:4" ht="12.75">
      <c r="B3" s="113"/>
      <c r="C3" s="113"/>
      <c r="D3" s="113"/>
    </row>
    <row r="4" spans="2:4" ht="12.75">
      <c r="B4" s="108" t="s">
        <v>11</v>
      </c>
      <c r="C4" s="114" t="s">
        <v>32</v>
      </c>
      <c r="D4" s="114"/>
    </row>
    <row r="5" spans="2:4" ht="12.75">
      <c r="B5" s="108"/>
      <c r="C5" s="114" t="s">
        <v>23</v>
      </c>
      <c r="D5" s="114"/>
    </row>
    <row r="6" spans="2:4" ht="12.75">
      <c r="B6" s="108"/>
      <c r="C6" s="114"/>
      <c r="D6" s="114"/>
    </row>
    <row r="7" spans="2:4" ht="12.75">
      <c r="B7" s="108"/>
      <c r="C7" s="114" t="s">
        <v>21</v>
      </c>
      <c r="D7" s="114"/>
    </row>
    <row r="8" spans="2:9" ht="12.75">
      <c r="B8" s="108"/>
      <c r="C8" s="114" t="s">
        <v>31</v>
      </c>
      <c r="D8" s="114"/>
      <c r="E8" s="21"/>
      <c r="F8" s="40"/>
      <c r="I8" s="47"/>
    </row>
    <row r="9" spans="2:4" ht="13.5" customHeight="1">
      <c r="B9" s="108"/>
      <c r="C9" s="114" t="s">
        <v>30</v>
      </c>
      <c r="D9" s="114"/>
    </row>
    <row r="10" spans="2:4" ht="12.75">
      <c r="B10" s="108"/>
      <c r="C10" s="114" t="s">
        <v>29</v>
      </c>
      <c r="D10" s="114"/>
    </row>
    <row r="11" spans="2:9" ht="12.75">
      <c r="B11" s="108" t="s">
        <v>24</v>
      </c>
      <c r="C11" s="114" t="s">
        <v>22</v>
      </c>
      <c r="D11" s="114"/>
      <c r="E11" s="109"/>
      <c r="F11" s="109"/>
      <c r="G11" s="103"/>
      <c r="H11" s="103"/>
      <c r="I11" s="111"/>
    </row>
    <row r="12" spans="2:9" ht="12.75">
      <c r="B12" s="108" t="s">
        <v>12</v>
      </c>
      <c r="C12" s="114" t="s">
        <v>16</v>
      </c>
      <c r="D12" s="114"/>
      <c r="E12" s="109"/>
      <c r="F12" s="109"/>
      <c r="G12" s="103"/>
      <c r="H12" s="103"/>
      <c r="I12" s="111"/>
    </row>
    <row r="14" spans="2:9" ht="22.5" customHeight="1" thickBot="1">
      <c r="B14" s="56" t="s">
        <v>4</v>
      </c>
      <c r="C14" s="44" t="s">
        <v>5</v>
      </c>
      <c r="D14" s="44" t="s">
        <v>0</v>
      </c>
      <c r="E14" s="44" t="s">
        <v>7</v>
      </c>
      <c r="F14" s="44" t="s">
        <v>1</v>
      </c>
      <c r="G14" s="44" t="s">
        <v>6</v>
      </c>
      <c r="H14" s="44" t="s">
        <v>8</v>
      </c>
      <c r="I14" s="44" t="s">
        <v>9</v>
      </c>
    </row>
    <row r="15" spans="3:9" ht="12.75">
      <c r="C15" s="10"/>
      <c r="D15" s="10"/>
      <c r="E15" s="11"/>
      <c r="F15" s="11"/>
      <c r="G15" s="11"/>
      <c r="H15" s="11"/>
      <c r="I15" s="48"/>
    </row>
    <row r="16" spans="2:9" s="8" customFormat="1" ht="14.25">
      <c r="B16" s="59"/>
      <c r="C16" s="146"/>
      <c r="D16" s="120" t="s">
        <v>46</v>
      </c>
      <c r="E16" s="120"/>
      <c r="F16" s="235" t="s">
        <v>10</v>
      </c>
      <c r="G16" s="236"/>
      <c r="H16" s="146">
        <f>SUM(H19:H29)</f>
        <v>0</v>
      </c>
      <c r="I16" s="49"/>
    </row>
    <row r="17" spans="2:9" s="8" customFormat="1" ht="173.25" customHeight="1">
      <c r="B17" s="12"/>
      <c r="C17" s="12"/>
      <c r="D17" s="237" t="s">
        <v>34</v>
      </c>
      <c r="E17" s="237"/>
      <c r="F17" s="237"/>
      <c r="G17" s="12"/>
      <c r="H17" s="12"/>
      <c r="I17" s="12"/>
    </row>
    <row r="18" spans="3:9" ht="169.5" customHeight="1">
      <c r="C18" s="12"/>
      <c r="D18" s="237" t="s">
        <v>36</v>
      </c>
      <c r="E18" s="237"/>
      <c r="F18" s="237"/>
      <c r="G18" s="7"/>
      <c r="H18" s="7"/>
      <c r="I18" s="52"/>
    </row>
    <row r="19" spans="2:9" ht="12.75">
      <c r="B19" s="64"/>
      <c r="D19" s="16"/>
      <c r="E19" s="23"/>
      <c r="F19" s="24"/>
      <c r="G19" s="37"/>
      <c r="H19" s="37"/>
      <c r="I19" s="52"/>
    </row>
    <row r="20" spans="2:9" ht="89.25">
      <c r="B20" s="64" t="s">
        <v>39</v>
      </c>
      <c r="C20" s="26"/>
      <c r="D20" s="17" t="s">
        <v>43</v>
      </c>
      <c r="E20" s="23" t="s">
        <v>2</v>
      </c>
      <c r="F20" s="63">
        <v>7</v>
      </c>
      <c r="G20" s="121">
        <v>0</v>
      </c>
      <c r="H20" s="37">
        <f>F20*G20</f>
        <v>0</v>
      </c>
      <c r="I20" s="52"/>
    </row>
    <row r="21" spans="2:9" ht="12.75">
      <c r="B21" s="64"/>
      <c r="C21" s="26"/>
      <c r="D21" s="17"/>
      <c r="E21" s="23"/>
      <c r="F21" s="63"/>
      <c r="G21" s="107">
        <v>0</v>
      </c>
      <c r="H21" s="37"/>
      <c r="I21" s="52"/>
    </row>
    <row r="22" spans="2:9" ht="153">
      <c r="B22" s="64" t="s">
        <v>40</v>
      </c>
      <c r="C22" s="26"/>
      <c r="D22" s="17" t="s">
        <v>113</v>
      </c>
      <c r="E22" s="23" t="s">
        <v>2</v>
      </c>
      <c r="F22" s="63">
        <v>5</v>
      </c>
      <c r="G22" s="121">
        <v>0</v>
      </c>
      <c r="H22" s="37">
        <f>F22*G22</f>
        <v>0</v>
      </c>
      <c r="I22" s="52"/>
    </row>
    <row r="23" spans="2:9" ht="12.75">
      <c r="B23" s="64"/>
      <c r="C23" s="26"/>
      <c r="D23" s="17"/>
      <c r="E23" s="23"/>
      <c r="F23" s="63"/>
      <c r="G23" s="107">
        <v>0</v>
      </c>
      <c r="H23" s="37"/>
      <c r="I23" s="52"/>
    </row>
    <row r="24" spans="2:9" ht="25.5">
      <c r="B24" s="64" t="s">
        <v>41</v>
      </c>
      <c r="C24" s="26"/>
      <c r="D24" s="17" t="s">
        <v>44</v>
      </c>
      <c r="E24" s="23" t="s">
        <v>2</v>
      </c>
      <c r="F24" s="63">
        <v>9</v>
      </c>
      <c r="G24" s="121"/>
      <c r="H24" s="37">
        <f>F24*G24</f>
        <v>0</v>
      </c>
      <c r="I24" s="52"/>
    </row>
    <row r="25" spans="2:9" ht="12.75">
      <c r="B25" s="64"/>
      <c r="C25" s="26"/>
      <c r="D25" s="17"/>
      <c r="E25" s="23"/>
      <c r="F25" s="63"/>
      <c r="G25" s="107">
        <v>0</v>
      </c>
      <c r="H25" s="37"/>
      <c r="I25" s="52"/>
    </row>
    <row r="26" spans="2:9" ht="12.75">
      <c r="B26" s="64"/>
      <c r="C26" s="26"/>
      <c r="D26" s="17"/>
      <c r="E26" s="23"/>
      <c r="F26" s="63"/>
      <c r="G26" s="195">
        <v>0</v>
      </c>
      <c r="H26" s="37"/>
      <c r="I26" s="52"/>
    </row>
    <row r="27" spans="2:9" ht="63.75">
      <c r="B27" s="64" t="s">
        <v>42</v>
      </c>
      <c r="C27" s="26"/>
      <c r="D27" s="17" t="s">
        <v>45</v>
      </c>
      <c r="E27" s="23" t="s">
        <v>3</v>
      </c>
      <c r="F27" s="63">
        <v>12</v>
      </c>
      <c r="G27" s="121"/>
      <c r="H27" s="37">
        <f>F27*G27</f>
        <v>0</v>
      </c>
      <c r="I27" s="52"/>
    </row>
    <row r="28" spans="2:9" ht="12.75">
      <c r="B28" s="64"/>
      <c r="C28" s="26"/>
      <c r="D28" s="18"/>
      <c r="E28" s="23"/>
      <c r="F28" s="63"/>
      <c r="G28" s="37"/>
      <c r="H28" s="37"/>
      <c r="I28" s="52"/>
    </row>
    <row r="29" spans="2:9" ht="153">
      <c r="B29" s="64" t="s">
        <v>112</v>
      </c>
      <c r="C29" s="26"/>
      <c r="D29" s="17" t="s">
        <v>115</v>
      </c>
      <c r="E29" s="23" t="s">
        <v>3</v>
      </c>
      <c r="F29" s="63">
        <v>2</v>
      </c>
      <c r="G29" s="121"/>
      <c r="H29" s="37">
        <f>F29*G29</f>
        <v>0</v>
      </c>
      <c r="I29" s="52"/>
    </row>
    <row r="30" spans="2:9" ht="12.75">
      <c r="B30" s="64"/>
      <c r="C30" s="26"/>
      <c r="D30" s="17"/>
      <c r="E30" s="23"/>
      <c r="F30" s="63"/>
      <c r="G30" s="121"/>
      <c r="H30" s="37"/>
      <c r="I30" s="52"/>
    </row>
    <row r="31" spans="2:9" ht="38.25">
      <c r="B31" s="64" t="s">
        <v>51</v>
      </c>
      <c r="C31" s="26"/>
      <c r="D31" s="17" t="s">
        <v>114</v>
      </c>
      <c r="E31" s="23" t="s">
        <v>2</v>
      </c>
      <c r="F31" s="63">
        <v>1</v>
      </c>
      <c r="G31" s="116"/>
      <c r="H31" s="37">
        <f>F31*G31</f>
        <v>0</v>
      </c>
      <c r="I31" s="225"/>
    </row>
    <row r="32" spans="2:9" ht="12.75">
      <c r="B32" s="57"/>
      <c r="C32" s="26"/>
      <c r="D32" s="18"/>
      <c r="E32" s="23"/>
      <c r="F32" s="22"/>
      <c r="G32" s="27"/>
      <c r="H32" s="25"/>
      <c r="I32" s="55"/>
    </row>
    <row r="33" spans="2:9" ht="12.75">
      <c r="B33" s="57"/>
      <c r="C33" s="26"/>
      <c r="D33" s="38" t="str">
        <f>D16</f>
        <v>1.8 URBANA IN RAZNA OPREMA</v>
      </c>
      <c r="E33" s="28">
        <f>H16</f>
        <v>0</v>
      </c>
      <c r="F33" s="22"/>
      <c r="G33" s="27"/>
      <c r="H33" s="25"/>
      <c r="I33" s="55"/>
    </row>
    <row r="34" spans="2:9" ht="12.75">
      <c r="B34" s="57"/>
      <c r="C34" s="26"/>
      <c r="D34" s="30"/>
      <c r="E34" s="31"/>
      <c r="F34" s="22"/>
      <c r="G34" s="27"/>
      <c r="H34" s="25"/>
      <c r="I34" s="55"/>
    </row>
    <row r="35" spans="2:9" ht="12.75">
      <c r="B35" s="57"/>
      <c r="C35" s="26"/>
      <c r="D35" s="41" t="s">
        <v>13</v>
      </c>
      <c r="E35" s="42">
        <f>+SUM(E33:E33)</f>
        <v>0</v>
      </c>
      <c r="F35" s="22"/>
      <c r="G35" s="27"/>
      <c r="H35" s="25"/>
      <c r="I35" s="55"/>
    </row>
    <row r="36" spans="2:9" ht="12.75">
      <c r="B36" s="57"/>
      <c r="C36" s="26"/>
      <c r="D36" s="30"/>
      <c r="E36" s="32"/>
      <c r="F36" s="22"/>
      <c r="G36" s="27"/>
      <c r="H36" s="25"/>
      <c r="I36" s="55"/>
    </row>
    <row r="37" spans="2:9" ht="12.75">
      <c r="B37" s="57"/>
      <c r="C37" s="26"/>
      <c r="D37" s="29" t="s">
        <v>14</v>
      </c>
      <c r="E37" s="33">
        <f>0.22*E35</f>
        <v>0</v>
      </c>
      <c r="F37" s="22"/>
      <c r="G37" s="27"/>
      <c r="H37" s="25"/>
      <c r="I37" s="55"/>
    </row>
    <row r="38" spans="2:9" ht="12.75">
      <c r="B38" s="57"/>
      <c r="C38" s="26"/>
      <c r="D38" s="30"/>
      <c r="E38" s="32"/>
      <c r="F38" s="22"/>
      <c r="G38" s="27"/>
      <c r="H38" s="25"/>
      <c r="I38" s="55"/>
    </row>
    <row r="39" spans="2:9" ht="12.75">
      <c r="B39" s="57"/>
      <c r="C39" s="26"/>
      <c r="D39" s="34" t="s">
        <v>15</v>
      </c>
      <c r="E39" s="35">
        <f>+SUM(E35:E37)</f>
        <v>0</v>
      </c>
      <c r="F39" s="22"/>
      <c r="G39" s="27"/>
      <c r="H39" s="25"/>
      <c r="I39" s="55"/>
    </row>
    <row r="40" spans="4:9" ht="12.75">
      <c r="D40" s="9"/>
      <c r="E40" s="6"/>
      <c r="F40" s="6"/>
      <c r="G40" s="19"/>
      <c r="H40" s="19"/>
      <c r="I40" s="54"/>
    </row>
    <row r="42" spans="3:8" ht="12.75">
      <c r="C42" s="45"/>
      <c r="H42" s="39"/>
    </row>
    <row r="43" spans="5:8" ht="12.75">
      <c r="E43" s="2"/>
      <c r="F43" s="4"/>
      <c r="H43" s="36"/>
    </row>
    <row r="44" spans="3:7" ht="12.75">
      <c r="C44" s="3"/>
      <c r="F44" s="4"/>
      <c r="G44" s="5"/>
    </row>
  </sheetData>
  <sheetProtection algorithmName="SHA-512" hashValue="BjepcFODYtztD0+KqHro/WEAAsznuJ/SxcxAfNgAY7lxqtCFxYq0phGr2XQRUxkbeZUne9qqMIGauCunGj6m1w==" saltValue="NFwpnDMDBV6IEU1nJcx0fA==" spinCount="100000" sheet="1" selectLockedCells="1"/>
  <mergeCells count="3">
    <mergeCell ref="F16:G16"/>
    <mergeCell ref="D17:F17"/>
    <mergeCell ref="D18:F18"/>
  </mergeCells>
  <printOptions horizontalCentered="1"/>
  <pageMargins left="0.25" right="0.25" top="0.75" bottom="0.75" header="0.3" footer="0.3"/>
  <pageSetup fitToHeight="0" fitToWidth="1" horizontalDpi="600" verticalDpi="600" orientation="landscape" paperSize="9" scale="86" r:id="rId1"/>
  <headerFooter alignWithMargins="0">
    <oddFooter>&amp;CStran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I43"/>
  <sheetViews>
    <sheetView workbookViewId="0" topLeftCell="A18">
      <selection activeCell="G26" sqref="G26"/>
    </sheetView>
  </sheetViews>
  <sheetFormatPr defaultColWidth="34.421875" defaultRowHeight="12.75"/>
  <cols>
    <col min="1" max="1" width="7.57421875" style="65" customWidth="1"/>
    <col min="2" max="2" width="10.7109375" style="67" customWidth="1"/>
    <col min="3" max="3" width="10.7109375" style="65" customWidth="1"/>
    <col min="4" max="4" width="43.7109375" style="65" customWidth="1"/>
    <col min="5" max="5" width="12.7109375" style="65" customWidth="1"/>
    <col min="6" max="6" width="13.7109375" style="65" customWidth="1"/>
    <col min="7" max="8" width="15.7109375" style="65" customWidth="1"/>
    <col min="9" max="9" width="37.7109375" style="66" customWidth="1"/>
    <col min="10" max="16384" width="34.421875" style="65" customWidth="1"/>
  </cols>
  <sheetData>
    <row r="1" ht="12.75">
      <c r="B1" s="154"/>
    </row>
    <row r="2" spans="2:4" ht="18">
      <c r="B2" s="155" t="s">
        <v>33</v>
      </c>
      <c r="C2" s="148"/>
      <c r="D2" s="148"/>
    </row>
    <row r="3" spans="2:4" ht="12.75">
      <c r="B3" s="148"/>
      <c r="C3" s="148"/>
      <c r="D3" s="148"/>
    </row>
    <row r="4" spans="2:4" ht="12.75">
      <c r="B4" s="156" t="s">
        <v>11</v>
      </c>
      <c r="C4" s="149" t="s">
        <v>32</v>
      </c>
      <c r="D4" s="149"/>
    </row>
    <row r="5" spans="2:4" ht="12.75">
      <c r="B5" s="156"/>
      <c r="C5" s="149" t="s">
        <v>23</v>
      </c>
      <c r="D5" s="149"/>
    </row>
    <row r="6" spans="2:4" ht="12.75">
      <c r="B6" s="156"/>
      <c r="C6" s="149"/>
      <c r="D6" s="149"/>
    </row>
    <row r="7" spans="2:4" ht="12.75">
      <c r="B7" s="156"/>
      <c r="C7" s="149" t="s">
        <v>21</v>
      </c>
      <c r="D7" s="149"/>
    </row>
    <row r="8" spans="2:9" s="159" customFormat="1" ht="12.75">
      <c r="B8" s="156"/>
      <c r="C8" s="149" t="s">
        <v>31</v>
      </c>
      <c r="D8" s="149"/>
      <c r="E8" s="157"/>
      <c r="F8" s="158"/>
      <c r="I8" s="160"/>
    </row>
    <row r="9" spans="2:4" s="159" customFormat="1" ht="13.5" customHeight="1">
      <c r="B9" s="156"/>
      <c r="C9" s="149" t="s">
        <v>30</v>
      </c>
      <c r="D9" s="149"/>
    </row>
    <row r="10" spans="2:4" s="159" customFormat="1" ht="12.75">
      <c r="B10" s="156"/>
      <c r="C10" s="149" t="s">
        <v>29</v>
      </c>
      <c r="D10" s="149"/>
    </row>
    <row r="11" spans="2:9" s="159" customFormat="1" ht="12.75">
      <c r="B11" s="156" t="s">
        <v>24</v>
      </c>
      <c r="C11" s="149" t="s">
        <v>22</v>
      </c>
      <c r="D11" s="149"/>
      <c r="E11" s="161"/>
      <c r="F11" s="161"/>
      <c r="G11" s="162"/>
      <c r="H11" s="162"/>
      <c r="I11" s="163"/>
    </row>
    <row r="12" spans="2:9" s="159" customFormat="1" ht="12.75">
      <c r="B12" s="156" t="s">
        <v>12</v>
      </c>
      <c r="C12" s="149" t="s">
        <v>16</v>
      </c>
      <c r="D12" s="149"/>
      <c r="E12" s="161"/>
      <c r="F12" s="161"/>
      <c r="G12" s="162"/>
      <c r="H12" s="162"/>
      <c r="I12" s="163"/>
    </row>
    <row r="13" spans="2:9" s="159" customFormat="1" ht="12.75">
      <c r="B13" s="156"/>
      <c r="C13" s="149"/>
      <c r="D13" s="149"/>
      <c r="E13" s="161"/>
      <c r="F13" s="161"/>
      <c r="G13" s="162"/>
      <c r="H13" s="162"/>
      <c r="I13" s="163"/>
    </row>
    <row r="14" spans="2:9" ht="22.5" customHeight="1" thickBot="1">
      <c r="B14" s="164" t="s">
        <v>4</v>
      </c>
      <c r="C14" s="150" t="s">
        <v>5</v>
      </c>
      <c r="D14" s="150" t="s">
        <v>0</v>
      </c>
      <c r="E14" s="150" t="s">
        <v>7</v>
      </c>
      <c r="F14" s="150" t="s">
        <v>1</v>
      </c>
      <c r="G14" s="150" t="s">
        <v>6</v>
      </c>
      <c r="H14" s="150" t="s">
        <v>8</v>
      </c>
      <c r="I14" s="150" t="s">
        <v>9</v>
      </c>
    </row>
    <row r="15" spans="3:9" ht="12.75">
      <c r="C15" s="165"/>
      <c r="D15" s="165"/>
      <c r="E15" s="166"/>
      <c r="F15" s="166"/>
      <c r="G15" s="166"/>
      <c r="H15" s="166"/>
      <c r="I15" s="167"/>
    </row>
    <row r="16" spans="2:9" s="171" customFormat="1" ht="14.25">
      <c r="B16" s="168"/>
      <c r="C16" s="169"/>
      <c r="D16" s="151" t="s">
        <v>53</v>
      </c>
      <c r="E16" s="151"/>
      <c r="F16" s="240" t="s">
        <v>10</v>
      </c>
      <c r="G16" s="240"/>
      <c r="H16" s="169">
        <f>SUM(H18:H29)</f>
        <v>0</v>
      </c>
      <c r="I16" s="170"/>
    </row>
    <row r="17" spans="3:9" ht="180" customHeight="1">
      <c r="C17" s="153"/>
      <c r="D17" s="238" t="s">
        <v>34</v>
      </c>
      <c r="E17" s="238"/>
      <c r="F17" s="238"/>
      <c r="G17" s="172"/>
      <c r="H17" s="172"/>
      <c r="I17" s="68"/>
    </row>
    <row r="18" spans="2:9" ht="12.75">
      <c r="B18" s="69"/>
      <c r="D18" s="70"/>
      <c r="E18" s="71"/>
      <c r="F18" s="178"/>
      <c r="G18" s="73"/>
      <c r="H18" s="73"/>
      <c r="I18" s="74"/>
    </row>
    <row r="19" spans="2:9" ht="12.75">
      <c r="B19" s="175"/>
      <c r="C19" s="176"/>
      <c r="D19" s="176" t="s">
        <v>54</v>
      </c>
      <c r="E19" s="176"/>
      <c r="F19" s="176"/>
      <c r="G19" s="176"/>
      <c r="H19" s="176"/>
      <c r="I19" s="177"/>
    </row>
    <row r="20" spans="2:9" ht="12.75">
      <c r="B20" s="69"/>
      <c r="D20" s="75"/>
      <c r="E20" s="71"/>
      <c r="F20" s="178"/>
      <c r="G20" s="73"/>
      <c r="H20" s="73"/>
      <c r="I20" s="68"/>
    </row>
    <row r="21" spans="2:9" ht="64.5" customHeight="1">
      <c r="B21" s="69"/>
      <c r="D21" s="239" t="s">
        <v>55</v>
      </c>
      <c r="E21" s="239"/>
      <c r="F21" s="239"/>
      <c r="G21" s="181"/>
      <c r="H21" s="73"/>
      <c r="I21" s="68"/>
    </row>
    <row r="22" spans="2:9" ht="12.75">
      <c r="B22" s="69"/>
      <c r="D22" s="75"/>
      <c r="E22" s="71"/>
      <c r="F22" s="174"/>
      <c r="G22" s="73"/>
      <c r="H22" s="73"/>
      <c r="I22" s="68"/>
    </row>
    <row r="23" spans="2:9" ht="12.75">
      <c r="B23" s="69"/>
      <c r="C23" s="153"/>
      <c r="D23" s="70"/>
      <c r="E23" s="71"/>
      <c r="F23" s="72"/>
      <c r="G23" s="180"/>
      <c r="H23" s="73"/>
      <c r="I23" s="68"/>
    </row>
    <row r="24" spans="2:9" ht="233.25" customHeight="1">
      <c r="B24" s="69" t="s">
        <v>56</v>
      </c>
      <c r="C24" s="153"/>
      <c r="D24" s="210" t="s">
        <v>111</v>
      </c>
      <c r="E24" s="211" t="s">
        <v>106</v>
      </c>
      <c r="F24" s="212">
        <v>8</v>
      </c>
      <c r="G24" s="136"/>
      <c r="H24" s="213">
        <f>G24*F24</f>
        <v>0</v>
      </c>
      <c r="I24" s="68"/>
    </row>
    <row r="25" spans="2:9" ht="12.75">
      <c r="B25" s="69"/>
      <c r="C25" s="153"/>
      <c r="D25" s="210"/>
      <c r="E25" s="211"/>
      <c r="F25" s="212"/>
      <c r="G25" s="180"/>
      <c r="H25" s="213"/>
      <c r="I25" s="68"/>
    </row>
    <row r="26" spans="2:9" s="205" customFormat="1" ht="102">
      <c r="B26" s="203" t="s">
        <v>57</v>
      </c>
      <c r="C26" s="204"/>
      <c r="D26" s="210" t="s">
        <v>59</v>
      </c>
      <c r="E26" s="211" t="s">
        <v>106</v>
      </c>
      <c r="F26" s="212">
        <v>65</v>
      </c>
      <c r="G26" s="136"/>
      <c r="H26" s="213">
        <f aca="true" t="shared" si="0" ref="H26:H28">G26*F26</f>
        <v>0</v>
      </c>
      <c r="I26" s="199"/>
    </row>
    <row r="27" spans="2:9" ht="14.25">
      <c r="B27" s="69"/>
      <c r="C27" s="153"/>
      <c r="D27" s="210"/>
      <c r="E27" s="211"/>
      <c r="F27" s="212"/>
      <c r="G27" s="179"/>
      <c r="H27" s="213"/>
      <c r="I27" s="68"/>
    </row>
    <row r="28" spans="2:9" s="205" customFormat="1" ht="127.5">
      <c r="B28" s="203" t="s">
        <v>58</v>
      </c>
      <c r="C28" s="204"/>
      <c r="D28" s="210" t="s">
        <v>60</v>
      </c>
      <c r="E28" s="211" t="s">
        <v>2</v>
      </c>
      <c r="F28" s="212">
        <v>7</v>
      </c>
      <c r="G28" s="136"/>
      <c r="H28" s="213">
        <f t="shared" si="0"/>
        <v>0</v>
      </c>
      <c r="I28" s="199"/>
    </row>
    <row r="29" spans="2:9" ht="14.25">
      <c r="B29" s="69"/>
      <c r="C29" s="153"/>
      <c r="D29" s="70"/>
      <c r="E29" s="71"/>
      <c r="F29" s="72"/>
      <c r="G29" s="179"/>
      <c r="H29" s="73"/>
      <c r="I29" s="68"/>
    </row>
    <row r="30" spans="2:9" ht="12.75">
      <c r="B30" s="69"/>
      <c r="C30" s="153"/>
      <c r="D30" s="173"/>
      <c r="E30" s="152"/>
      <c r="G30" s="172"/>
      <c r="H30" s="172"/>
      <c r="I30" s="68"/>
    </row>
    <row r="31" spans="2:9" ht="12.75">
      <c r="B31" s="84"/>
      <c r="C31" s="76"/>
      <c r="D31" s="70"/>
      <c r="E31" s="71"/>
      <c r="F31" s="80"/>
      <c r="G31" s="81"/>
      <c r="H31" s="82"/>
      <c r="I31" s="83"/>
    </row>
    <row r="32" spans="2:9" ht="12.75">
      <c r="B32" s="84"/>
      <c r="C32" s="76"/>
      <c r="D32" s="123" t="str">
        <f>D16</f>
        <v>1.10 JAVNA RAZSVETLJAVA</v>
      </c>
      <c r="E32" s="85">
        <f>H16</f>
        <v>0</v>
      </c>
      <c r="F32" s="80"/>
      <c r="G32" s="81"/>
      <c r="H32" s="82"/>
      <c r="I32" s="83"/>
    </row>
    <row r="33" spans="2:9" ht="12.75">
      <c r="B33" s="84"/>
      <c r="C33" s="76"/>
      <c r="D33" s="86"/>
      <c r="E33" s="87"/>
      <c r="F33" s="80"/>
      <c r="G33" s="81"/>
      <c r="H33" s="82"/>
      <c r="I33" s="83"/>
    </row>
    <row r="34" spans="2:9" ht="12.75">
      <c r="B34" s="84"/>
      <c r="C34" s="76"/>
      <c r="D34" s="88" t="s">
        <v>13</v>
      </c>
      <c r="E34" s="89">
        <f>+SUM(E32:E32)</f>
        <v>0</v>
      </c>
      <c r="F34" s="80"/>
      <c r="G34" s="81"/>
      <c r="H34" s="82"/>
      <c r="I34" s="83"/>
    </row>
    <row r="35" spans="2:9" ht="12.75">
      <c r="B35" s="84"/>
      <c r="C35" s="76"/>
      <c r="D35" s="86"/>
      <c r="E35" s="90"/>
      <c r="F35" s="80"/>
      <c r="G35" s="81"/>
      <c r="H35" s="82"/>
      <c r="I35" s="83"/>
    </row>
    <row r="36" spans="2:9" ht="12.75">
      <c r="B36" s="84"/>
      <c r="C36" s="76"/>
      <c r="D36" s="91" t="s">
        <v>14</v>
      </c>
      <c r="E36" s="92">
        <f>0.22*E34</f>
        <v>0</v>
      </c>
      <c r="F36" s="80"/>
      <c r="G36" s="81"/>
      <c r="H36" s="82"/>
      <c r="I36" s="83"/>
    </row>
    <row r="37" spans="2:9" ht="12.75">
      <c r="B37" s="84"/>
      <c r="C37" s="76"/>
      <c r="D37" s="86"/>
      <c r="E37" s="90"/>
      <c r="F37" s="80"/>
      <c r="G37" s="81"/>
      <c r="H37" s="82"/>
      <c r="I37" s="83"/>
    </row>
    <row r="38" spans="2:9" ht="12.75">
      <c r="B38" s="84"/>
      <c r="C38" s="76"/>
      <c r="D38" s="93" t="s">
        <v>15</v>
      </c>
      <c r="E38" s="94">
        <f>+SUM(E34:E36)</f>
        <v>0</v>
      </c>
      <c r="F38" s="80"/>
      <c r="G38" s="81"/>
      <c r="H38" s="82"/>
      <c r="I38" s="83"/>
    </row>
    <row r="39" spans="4:9" ht="12.75">
      <c r="D39" s="77"/>
      <c r="E39" s="79"/>
      <c r="F39" s="79"/>
      <c r="G39" s="95"/>
      <c r="H39" s="95"/>
      <c r="I39" s="78"/>
    </row>
    <row r="41" spans="3:8" ht="12.75">
      <c r="C41" s="96" t="s">
        <v>17</v>
      </c>
      <c r="H41" s="97"/>
    </row>
    <row r="42" spans="5:8" ht="12.75">
      <c r="E42" s="98"/>
      <c r="F42" s="99"/>
      <c r="H42" s="100"/>
    </row>
    <row r="43" spans="3:7" ht="12.75">
      <c r="C43" s="101"/>
      <c r="F43" s="99"/>
      <c r="G43" s="102"/>
    </row>
  </sheetData>
  <sheetProtection algorithmName="SHA-512" hashValue="S7w8BTCLR4FZm6pzBxEN7ojaW+vvdl6jGqF2SYbCkgqhXfRVX/R4R5ddFTd+iGY9vug4PN4wSj94sISktKsLag==" saltValue="6S/ckQXvbORW8CSEG3ZC7A==" spinCount="100000" sheet="1" selectLockedCells="1"/>
  <mergeCells count="3">
    <mergeCell ref="D17:F17"/>
    <mergeCell ref="D21:F21"/>
    <mergeCell ref="F16:G16"/>
  </mergeCells>
  <printOptions/>
  <pageMargins left="0.25" right="0.25" top="0.75" bottom="0.75" header="0.3" footer="0.3"/>
  <pageSetup fitToHeight="0" fitToWidth="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K126"/>
  <sheetViews>
    <sheetView showZeros="0" zoomScale="85" zoomScaleNormal="85" workbookViewId="0" topLeftCell="A13">
      <selection activeCell="G20" sqref="G20"/>
    </sheetView>
  </sheetViews>
  <sheetFormatPr defaultColWidth="34.421875" defaultRowHeight="12.75"/>
  <cols>
    <col min="1" max="1" width="7.57421875" style="1" customWidth="1"/>
    <col min="2" max="2" width="10.7109375" style="58" customWidth="1"/>
    <col min="3" max="3" width="10.7109375" style="1" customWidth="1"/>
    <col min="4" max="4" width="43.7109375" style="1" customWidth="1"/>
    <col min="5" max="5" width="12.7109375" style="1" customWidth="1"/>
    <col min="6" max="6" width="13.7109375" style="1" customWidth="1"/>
    <col min="7" max="8" width="15.7109375" style="1" customWidth="1"/>
    <col min="9" max="9" width="37.7109375" style="53" customWidth="1"/>
    <col min="10" max="63" width="34.421875" style="1" customWidth="1"/>
    <col min="64" max="16384" width="34.421875" style="1" customWidth="1"/>
  </cols>
  <sheetData>
    <row r="1" ht="12.75">
      <c r="B1" s="61"/>
    </row>
    <row r="2" spans="2:4" ht="18">
      <c r="B2" s="112" t="s">
        <v>33</v>
      </c>
      <c r="C2" s="113"/>
      <c r="D2" s="113"/>
    </row>
    <row r="3" spans="2:4" ht="12.75">
      <c r="B3" s="108" t="s">
        <v>11</v>
      </c>
      <c r="C3" s="114" t="s">
        <v>32</v>
      </c>
      <c r="D3" s="114"/>
    </row>
    <row r="4" spans="2:4" ht="12.75">
      <c r="B4" s="108"/>
      <c r="C4" s="114" t="s">
        <v>61</v>
      </c>
      <c r="D4" s="114"/>
    </row>
    <row r="5" spans="2:4" ht="12.75">
      <c r="B5" s="108"/>
      <c r="C5" s="114" t="s">
        <v>62</v>
      </c>
      <c r="D5" s="114"/>
    </row>
    <row r="6" spans="2:4" ht="12.75">
      <c r="B6" s="108"/>
      <c r="C6" s="114"/>
      <c r="D6" s="114"/>
    </row>
    <row r="7" spans="2:4" ht="12.75">
      <c r="B7" s="108"/>
      <c r="C7" s="114" t="s">
        <v>21</v>
      </c>
      <c r="D7" s="114"/>
    </row>
    <row r="8" spans="2:9" ht="12.75">
      <c r="B8" s="108"/>
      <c r="C8" s="114" t="s">
        <v>31</v>
      </c>
      <c r="D8" s="114"/>
      <c r="E8" s="21"/>
      <c r="F8" s="40"/>
      <c r="I8" s="47"/>
    </row>
    <row r="9" spans="2:4" ht="13.5" customHeight="1">
      <c r="B9" s="108"/>
      <c r="C9" s="114" t="s">
        <v>30</v>
      </c>
      <c r="D9" s="114"/>
    </row>
    <row r="10" spans="2:4" ht="12.75">
      <c r="B10" s="108"/>
      <c r="C10" s="114" t="s">
        <v>29</v>
      </c>
      <c r="D10" s="114"/>
    </row>
    <row r="11" spans="2:9" ht="12.75">
      <c r="B11" s="108" t="s">
        <v>24</v>
      </c>
      <c r="C11" s="114" t="s">
        <v>63</v>
      </c>
      <c r="D11" s="113"/>
      <c r="E11" s="109"/>
      <c r="F11" s="109"/>
      <c r="G11" s="103"/>
      <c r="H11" s="103"/>
      <c r="I11" s="111"/>
    </row>
    <row r="12" spans="2:9" ht="12.75">
      <c r="B12" s="108" t="s">
        <v>12</v>
      </c>
      <c r="C12" s="114" t="s">
        <v>16</v>
      </c>
      <c r="D12" s="113"/>
      <c r="E12" s="109"/>
      <c r="F12" s="109"/>
      <c r="G12" s="109"/>
      <c r="H12" s="109"/>
      <c r="I12" s="110"/>
    </row>
    <row r="13" spans="3:9" ht="12.75">
      <c r="C13" s="10"/>
      <c r="D13" s="10"/>
      <c r="E13" s="11"/>
      <c r="F13" s="11"/>
      <c r="G13" s="11"/>
      <c r="H13" s="11"/>
      <c r="I13" s="48"/>
    </row>
    <row r="14" spans="2:9" s="8" customFormat="1" ht="14.25">
      <c r="B14" s="59"/>
      <c r="C14" s="146"/>
      <c r="D14" s="120" t="s">
        <v>64</v>
      </c>
      <c r="E14" s="120"/>
      <c r="F14" s="235" t="s">
        <v>10</v>
      </c>
      <c r="G14" s="235"/>
      <c r="H14" s="147">
        <f>SUM(H17:H24)</f>
        <v>0</v>
      </c>
      <c r="I14" s="49"/>
    </row>
    <row r="15" spans="3:9" ht="156.6" customHeight="1">
      <c r="C15" s="12"/>
      <c r="D15" s="241" t="s">
        <v>65</v>
      </c>
      <c r="E15" s="242"/>
      <c r="F15" s="242"/>
      <c r="G15" s="242"/>
      <c r="H15" s="242"/>
      <c r="I15" s="52"/>
    </row>
    <row r="16" spans="3:9" ht="12.75">
      <c r="C16" s="12"/>
      <c r="D16" s="13"/>
      <c r="E16" s="14"/>
      <c r="F16" s="15"/>
      <c r="G16" s="7"/>
      <c r="H16" s="7"/>
      <c r="I16" s="52"/>
    </row>
    <row r="17" spans="5:7" ht="12.75">
      <c r="E17" s="131"/>
      <c r="F17" s="126"/>
      <c r="G17" s="1">
        <v>0</v>
      </c>
    </row>
    <row r="18" spans="2:9" ht="12.75">
      <c r="B18" s="60"/>
      <c r="C18" s="43"/>
      <c r="D18" s="43" t="s">
        <v>66</v>
      </c>
      <c r="E18" s="132"/>
      <c r="F18" s="128"/>
      <c r="G18" s="43">
        <v>0</v>
      </c>
      <c r="H18" s="43"/>
      <c r="I18" s="50"/>
    </row>
    <row r="19" spans="2:9" ht="12.75">
      <c r="B19" s="64"/>
      <c r="D19" s="16"/>
      <c r="E19" s="130"/>
      <c r="F19" s="126"/>
      <c r="G19" s="37">
        <v>0</v>
      </c>
      <c r="H19" s="37"/>
      <c r="I19" s="52"/>
    </row>
    <row r="20" spans="2:9" ht="114.75">
      <c r="B20" s="117" t="s">
        <v>37</v>
      </c>
      <c r="D20" s="214" t="s">
        <v>105</v>
      </c>
      <c r="E20" s="215" t="s">
        <v>2</v>
      </c>
      <c r="F20" s="216">
        <v>2</v>
      </c>
      <c r="G20" s="217"/>
      <c r="H20" s="218">
        <f>G20*F20</f>
        <v>0</v>
      </c>
      <c r="I20" s="52"/>
    </row>
    <row r="21" spans="2:9" ht="12.75">
      <c r="B21" s="119"/>
      <c r="D21" s="214"/>
      <c r="E21" s="215"/>
      <c r="F21" s="216"/>
      <c r="G21" s="219">
        <v>0</v>
      </c>
      <c r="H21" s="218"/>
      <c r="I21" s="25"/>
    </row>
    <row r="22" spans="2:9" ht="89.25">
      <c r="B22" s="197" t="s">
        <v>38</v>
      </c>
      <c r="C22" s="198"/>
      <c r="D22" s="214" t="s">
        <v>103</v>
      </c>
      <c r="E22" s="215" t="s">
        <v>28</v>
      </c>
      <c r="F22" s="216">
        <v>1</v>
      </c>
      <c r="G22" s="136"/>
      <c r="H22" s="218">
        <f>G22*F22</f>
        <v>0</v>
      </c>
      <c r="I22" s="52"/>
    </row>
    <row r="23" spans="2:9" ht="12.75">
      <c r="B23" s="64"/>
      <c r="D23" s="17"/>
      <c r="E23" s="220"/>
      <c r="F23" s="221"/>
      <c r="G23" s="219">
        <v>0</v>
      </c>
      <c r="H23" s="218">
        <f>F23*G23</f>
        <v>0</v>
      </c>
      <c r="I23" s="52"/>
    </row>
    <row r="24" spans="1:9" ht="89.25">
      <c r="A24" s="198"/>
      <c r="B24" s="201" t="s">
        <v>38</v>
      </c>
      <c r="C24" s="200"/>
      <c r="D24" s="222" t="s">
        <v>104</v>
      </c>
      <c r="E24" s="223" t="s">
        <v>28</v>
      </c>
      <c r="F24" s="224">
        <v>1</v>
      </c>
      <c r="G24" s="136"/>
      <c r="H24" s="218">
        <f>G24*F24</f>
        <v>0</v>
      </c>
      <c r="I24" s="55"/>
    </row>
    <row r="25" spans="2:9" ht="12.75">
      <c r="B25" s="57"/>
      <c r="C25" s="26"/>
      <c r="F25" s="22"/>
      <c r="G25" s="27"/>
      <c r="H25" s="25"/>
      <c r="I25" s="55"/>
    </row>
    <row r="26" spans="2:11" ht="12.75">
      <c r="B26" s="57"/>
      <c r="C26" s="26"/>
      <c r="F26" s="22"/>
      <c r="G26" s="27"/>
      <c r="H26" s="25"/>
      <c r="I26" s="55"/>
      <c r="J26" s="18"/>
      <c r="K26" s="23"/>
    </row>
    <row r="27" spans="2:9" ht="12.75">
      <c r="B27" s="57"/>
      <c r="C27" s="26"/>
      <c r="D27" s="115" t="str">
        <f>D18</f>
        <v>2.6.3 Oprema za vodenje prometa</v>
      </c>
      <c r="E27" s="28">
        <f>SUM(H20:H24)</f>
        <v>0</v>
      </c>
      <c r="F27" s="22"/>
      <c r="G27" s="27"/>
      <c r="H27" s="25"/>
      <c r="I27" s="55"/>
    </row>
    <row r="28" spans="2:9" ht="12.75">
      <c r="B28" s="57"/>
      <c r="C28" s="26"/>
      <c r="D28" s="30"/>
      <c r="E28" s="31"/>
      <c r="F28" s="22"/>
      <c r="G28" s="27"/>
      <c r="H28" s="25"/>
      <c r="I28" s="55"/>
    </row>
    <row r="29" spans="2:9" ht="12.75">
      <c r="B29" s="57"/>
      <c r="C29" s="26"/>
      <c r="D29" s="41" t="s">
        <v>13</v>
      </c>
      <c r="E29" s="42">
        <f>+SUM(E27:E27)</f>
        <v>0</v>
      </c>
      <c r="F29" s="22"/>
      <c r="G29" s="27"/>
      <c r="H29" s="25"/>
      <c r="I29" s="55"/>
    </row>
    <row r="30" spans="2:9" ht="12.75">
      <c r="B30" s="57"/>
      <c r="C30" s="26"/>
      <c r="F30" s="22"/>
      <c r="G30" s="27"/>
      <c r="H30" s="25"/>
      <c r="I30" s="55"/>
    </row>
    <row r="31" spans="2:9" ht="12.75">
      <c r="B31" s="57"/>
      <c r="C31" s="26"/>
      <c r="D31" s="29" t="s">
        <v>14</v>
      </c>
      <c r="E31" s="33">
        <f>0.22*E29</f>
        <v>0</v>
      </c>
      <c r="F31" s="22"/>
      <c r="G31" s="27"/>
      <c r="H31" s="25"/>
      <c r="I31" s="55"/>
    </row>
    <row r="32" spans="6:9" ht="12.75">
      <c r="F32" s="6"/>
      <c r="G32" s="19"/>
      <c r="H32" s="19"/>
      <c r="I32" s="54"/>
    </row>
    <row r="33" spans="4:5" ht="12.75">
      <c r="D33" s="34" t="s">
        <v>15</v>
      </c>
      <c r="E33" s="35">
        <f>+SUM(E29:E31)</f>
        <v>0</v>
      </c>
    </row>
    <row r="34" spans="3:8" ht="12.75">
      <c r="C34" s="45"/>
      <c r="H34" s="39"/>
    </row>
    <row r="35" spans="5:8" ht="12.75">
      <c r="E35" s="2"/>
      <c r="F35" s="4"/>
      <c r="H35" s="36"/>
    </row>
    <row r="36" spans="3:7" ht="12.75">
      <c r="C36" s="3"/>
      <c r="F36" s="4"/>
      <c r="G36" s="5"/>
    </row>
    <row r="38" ht="69.75" customHeight="1"/>
    <row r="52" spans="2:10" s="8" customFormat="1" ht="15" customHeight="1">
      <c r="B52" s="58"/>
      <c r="C52" s="1"/>
      <c r="D52" s="1"/>
      <c r="E52" s="1"/>
      <c r="F52" s="1"/>
      <c r="G52" s="1"/>
      <c r="H52" s="1"/>
      <c r="I52" s="53"/>
      <c r="J52" s="1"/>
    </row>
    <row r="56" ht="53.25" customHeight="1"/>
    <row r="58" ht="53.25" customHeight="1"/>
    <row r="69" ht="12" customHeight="1"/>
    <row r="82" ht="12.75" customHeight="1"/>
    <row r="126" spans="2:10" s="8" customFormat="1" ht="14.25">
      <c r="B126" s="58"/>
      <c r="C126" s="1"/>
      <c r="D126" s="1"/>
      <c r="E126" s="1"/>
      <c r="F126" s="1"/>
      <c r="G126" s="1"/>
      <c r="H126" s="1"/>
      <c r="I126" s="53"/>
      <c r="J126" s="1"/>
    </row>
  </sheetData>
  <sheetProtection algorithmName="SHA-512" hashValue="WzknKdkWqFhBV1ui7izWW1McFWOJBJMxj6qHAMmf1X94Esq37kBUv0Q9KxdCf1GAe0ucr7ddvlUDJF2g/iGZ9Q==" saltValue="iprYdqCs+wqfSP7K6m5eSQ==" spinCount="100000" sheet="1" selectLockedCells="1"/>
  <mergeCells count="2">
    <mergeCell ref="F14:G14"/>
    <mergeCell ref="D15:H15"/>
  </mergeCells>
  <printOptions horizontalCentered="1"/>
  <pageMargins left="0.25" right="0.25" top="0.75" bottom="0.75" header="0.3" footer="0.3"/>
  <pageSetup fitToHeight="0" fitToWidth="1" horizontalDpi="600" verticalDpi="600" orientation="landscape" paperSize="9" scale="86" r:id="rId1"/>
  <headerFooter alignWithMargins="0">
    <oddFooter>&amp;CStran &amp;P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42"/>
  <sheetViews>
    <sheetView showZeros="0" tabSelected="1" zoomScale="85" zoomScaleNormal="85" workbookViewId="0" topLeftCell="A19">
      <selection activeCell="G31" sqref="G31"/>
    </sheetView>
  </sheetViews>
  <sheetFormatPr defaultColWidth="34.421875" defaultRowHeight="12.75"/>
  <cols>
    <col min="1" max="1" width="7.57421875" style="1" customWidth="1"/>
    <col min="2" max="2" width="10.7109375" style="58" customWidth="1"/>
    <col min="3" max="3" width="10.7109375" style="1" customWidth="1"/>
    <col min="4" max="4" width="43.7109375" style="1" customWidth="1"/>
    <col min="5" max="5" width="12.7109375" style="1" customWidth="1"/>
    <col min="6" max="6" width="13.7109375" style="1" customWidth="1"/>
    <col min="7" max="8" width="15.7109375" style="1" customWidth="1"/>
    <col min="9" max="9" width="37.7109375" style="53" customWidth="1"/>
    <col min="10" max="63" width="34.421875" style="1" customWidth="1"/>
    <col min="64" max="16384" width="34.421875" style="1" customWidth="1"/>
  </cols>
  <sheetData>
    <row r="1" ht="12.75">
      <c r="B1" s="61"/>
    </row>
    <row r="2" spans="2:4" ht="18">
      <c r="B2" s="112" t="s">
        <v>33</v>
      </c>
      <c r="C2" s="113"/>
      <c r="D2" s="113"/>
    </row>
    <row r="3" spans="2:4" ht="12.75">
      <c r="B3" s="108" t="s">
        <v>11</v>
      </c>
      <c r="C3" s="114" t="s">
        <v>32</v>
      </c>
      <c r="D3" s="114"/>
    </row>
    <row r="4" spans="2:4" ht="12.75">
      <c r="B4" s="108"/>
      <c r="C4" s="114" t="s">
        <v>61</v>
      </c>
      <c r="D4" s="114"/>
    </row>
    <row r="5" spans="2:4" ht="12.75">
      <c r="B5" s="108"/>
      <c r="C5" s="114" t="s">
        <v>62</v>
      </c>
      <c r="D5" s="114"/>
    </row>
    <row r="6" spans="2:4" ht="12.75">
      <c r="B6" s="108"/>
      <c r="C6" s="114"/>
      <c r="D6" s="114"/>
    </row>
    <row r="7" spans="2:4" ht="12.75">
      <c r="B7" s="108"/>
      <c r="C7" s="114" t="s">
        <v>21</v>
      </c>
      <c r="D7" s="114"/>
    </row>
    <row r="8" spans="2:9" ht="12.75">
      <c r="B8" s="108"/>
      <c r="C8" s="114" t="s">
        <v>31</v>
      </c>
      <c r="D8" s="114"/>
      <c r="E8" s="21"/>
      <c r="F8" s="40"/>
      <c r="I8" s="47"/>
    </row>
    <row r="9" spans="2:4" ht="13.5" customHeight="1">
      <c r="B9" s="108"/>
      <c r="C9" s="114" t="s">
        <v>30</v>
      </c>
      <c r="D9" s="114"/>
    </row>
    <row r="10" spans="2:4" ht="12.75">
      <c r="B10" s="108"/>
      <c r="C10" s="114" t="s">
        <v>29</v>
      </c>
      <c r="D10" s="114"/>
    </row>
    <row r="11" spans="2:9" ht="12.75">
      <c r="B11" s="108" t="s">
        <v>24</v>
      </c>
      <c r="C11" s="114" t="s">
        <v>63</v>
      </c>
      <c r="D11" s="113"/>
      <c r="E11" s="109"/>
      <c r="F11" s="109"/>
      <c r="G11" s="103"/>
      <c r="H11" s="103"/>
      <c r="I11" s="111"/>
    </row>
    <row r="12" spans="2:9" ht="12.75">
      <c r="B12" s="108" t="s">
        <v>12</v>
      </c>
      <c r="C12" s="114" t="s">
        <v>16</v>
      </c>
      <c r="D12" s="113"/>
      <c r="E12" s="109"/>
      <c r="F12" s="109"/>
      <c r="G12" s="103"/>
      <c r="H12" s="103"/>
      <c r="I12" s="111"/>
    </row>
    <row r="14" spans="2:9" ht="22.5" customHeight="1" thickBot="1">
      <c r="B14" s="56" t="s">
        <v>4</v>
      </c>
      <c r="C14" s="44" t="s">
        <v>5</v>
      </c>
      <c r="D14" s="44" t="s">
        <v>0</v>
      </c>
      <c r="E14" s="44" t="s">
        <v>7</v>
      </c>
      <c r="F14" s="44" t="s">
        <v>1</v>
      </c>
      <c r="G14" s="44" t="s">
        <v>6</v>
      </c>
      <c r="H14" s="44" t="s">
        <v>8</v>
      </c>
      <c r="I14" s="44" t="s">
        <v>9</v>
      </c>
    </row>
    <row r="15" spans="3:9" ht="12.75">
      <c r="C15" s="10"/>
      <c r="D15" s="10"/>
      <c r="E15" s="11"/>
      <c r="F15" s="11"/>
      <c r="G15" s="11"/>
      <c r="H15" s="11"/>
      <c r="I15" s="48"/>
    </row>
    <row r="16" spans="2:9" s="8" customFormat="1" ht="14.25">
      <c r="B16" s="59"/>
      <c r="C16" s="146"/>
      <c r="D16" s="120" t="s">
        <v>68</v>
      </c>
      <c r="E16" s="120"/>
      <c r="F16" s="235" t="s">
        <v>10</v>
      </c>
      <c r="G16" s="235"/>
      <c r="H16" s="146">
        <f>SUM(H18:H35)</f>
        <v>0</v>
      </c>
      <c r="I16" s="49"/>
    </row>
    <row r="17" spans="2:9" s="8" customFormat="1" ht="190.15" customHeight="1">
      <c r="B17" s="12"/>
      <c r="C17" s="12"/>
      <c r="D17" s="243" t="s">
        <v>67</v>
      </c>
      <c r="E17" s="244"/>
      <c r="F17" s="244"/>
      <c r="G17" s="244"/>
      <c r="H17" s="12"/>
      <c r="I17" s="12" t="s">
        <v>108</v>
      </c>
    </row>
    <row r="18" spans="2:9" ht="12.75">
      <c r="B18" s="64"/>
      <c r="D18" s="16"/>
      <c r="E18" s="23"/>
      <c r="F18" s="24"/>
      <c r="G18" s="37"/>
      <c r="H18" s="37"/>
      <c r="I18" s="52"/>
    </row>
    <row r="19" spans="1:9" ht="134.45" customHeight="1">
      <c r="A19" s="198"/>
      <c r="B19" s="226" t="s">
        <v>69</v>
      </c>
      <c r="C19" s="26"/>
      <c r="D19" s="17" t="s">
        <v>116</v>
      </c>
      <c r="E19" s="223" t="s">
        <v>107</v>
      </c>
      <c r="F19" s="227">
        <v>40</v>
      </c>
      <c r="G19" s="196"/>
      <c r="H19" s="218">
        <f>F19*G19</f>
        <v>0</v>
      </c>
      <c r="I19" s="52"/>
    </row>
    <row r="20" spans="2:9" ht="12.75">
      <c r="B20" s="226"/>
      <c r="C20" s="26"/>
      <c r="D20" s="17"/>
      <c r="E20" s="223"/>
      <c r="F20" s="221"/>
      <c r="G20" s="107"/>
      <c r="H20" s="218"/>
      <c r="I20" s="52"/>
    </row>
    <row r="21" spans="1:9" ht="84.6" customHeight="1">
      <c r="A21" s="198"/>
      <c r="B21" s="226" t="s">
        <v>70</v>
      </c>
      <c r="C21" s="26"/>
      <c r="D21" s="17" t="s">
        <v>73</v>
      </c>
      <c r="E21" s="223" t="s">
        <v>107</v>
      </c>
      <c r="F21" s="227">
        <v>10</v>
      </c>
      <c r="G21" s="196"/>
      <c r="H21" s="218">
        <f>F21*G21</f>
        <v>0</v>
      </c>
      <c r="I21" s="52"/>
    </row>
    <row r="22" spans="2:9" ht="12.75">
      <c r="B22" s="64"/>
      <c r="C22" s="26"/>
      <c r="D22" s="17"/>
      <c r="E22" s="20"/>
      <c r="F22" s="129"/>
      <c r="G22" s="107"/>
      <c r="H22" s="37"/>
      <c r="I22" s="52"/>
    </row>
    <row r="23" spans="2:9" ht="62.45" customHeight="1">
      <c r="B23" s="64" t="s">
        <v>71</v>
      </c>
      <c r="C23" s="26"/>
      <c r="D23" s="17" t="s">
        <v>74</v>
      </c>
      <c r="E23" s="20" t="s">
        <v>3</v>
      </c>
      <c r="F23" s="129">
        <v>4</v>
      </c>
      <c r="G23" s="121"/>
      <c r="H23" s="37">
        <f>F23*G23</f>
        <v>0</v>
      </c>
      <c r="I23" s="52"/>
    </row>
    <row r="24" spans="2:9" ht="12.75">
      <c r="B24" s="64"/>
      <c r="C24" s="26"/>
      <c r="D24" s="17"/>
      <c r="E24" s="20"/>
      <c r="F24" s="129"/>
      <c r="G24" s="107">
        <v>0</v>
      </c>
      <c r="H24" s="37"/>
      <c r="I24" s="52"/>
    </row>
    <row r="25" spans="2:9" ht="61.15" customHeight="1">
      <c r="B25" s="64" t="s">
        <v>72</v>
      </c>
      <c r="C25" s="26"/>
      <c r="D25" s="17" t="s">
        <v>75</v>
      </c>
      <c r="E25" s="20" t="s">
        <v>3</v>
      </c>
      <c r="F25" s="129">
        <v>6</v>
      </c>
      <c r="G25" s="121">
        <v>0</v>
      </c>
      <c r="H25" s="37">
        <f>F25*G25</f>
        <v>0</v>
      </c>
      <c r="I25" s="52"/>
    </row>
    <row r="26" spans="2:9" ht="12.75">
      <c r="B26" s="64"/>
      <c r="C26" s="26"/>
      <c r="D26" s="17"/>
      <c r="E26" s="20"/>
      <c r="F26" s="129"/>
      <c r="G26" s="195">
        <v>0</v>
      </c>
      <c r="H26" s="37"/>
      <c r="I26" s="52"/>
    </row>
    <row r="27" spans="2:10" ht="12.75">
      <c r="B27" s="57"/>
      <c r="C27" s="26"/>
      <c r="E27" s="20"/>
      <c r="F27" s="127"/>
      <c r="G27" s="27"/>
      <c r="H27" s="37">
        <f aca="true" t="shared" si="0" ref="H27:H28">F27*G27</f>
        <v>0</v>
      </c>
      <c r="I27" s="55"/>
      <c r="J27" s="55"/>
    </row>
    <row r="28" spans="2:10" ht="12.75">
      <c r="B28" s="57"/>
      <c r="C28" s="26"/>
      <c r="E28" s="20"/>
      <c r="F28" s="127"/>
      <c r="G28" s="27"/>
      <c r="H28" s="37">
        <f t="shared" si="0"/>
        <v>0</v>
      </c>
      <c r="I28" s="55"/>
      <c r="J28" s="55"/>
    </row>
    <row r="29" spans="2:10" ht="12.75">
      <c r="B29" s="104"/>
      <c r="C29" s="206"/>
      <c r="D29" s="105" t="s">
        <v>109</v>
      </c>
      <c r="E29" s="105"/>
      <c r="F29" s="245"/>
      <c r="G29" s="245"/>
      <c r="H29" s="106"/>
      <c r="I29" s="106"/>
      <c r="J29" s="55">
        <f>+SUM(J27:J28)</f>
        <v>0</v>
      </c>
    </row>
    <row r="30" ht="12.75">
      <c r="H30" s="37">
        <f>F30*G30</f>
        <v>0</v>
      </c>
    </row>
    <row r="31" spans="2:8" ht="76.5">
      <c r="B31" s="134" t="s">
        <v>76</v>
      </c>
      <c r="C31" s="124"/>
      <c r="D31" s="133" t="s">
        <v>77</v>
      </c>
      <c r="E31" s="135" t="s">
        <v>28</v>
      </c>
      <c r="F31" s="125">
        <v>1</v>
      </c>
      <c r="G31" s="121">
        <v>0</v>
      </c>
      <c r="H31" s="37">
        <f>F31*G31</f>
        <v>0</v>
      </c>
    </row>
    <row r="32" spans="3:7" ht="12.75">
      <c r="C32" s="3"/>
      <c r="F32" s="4"/>
      <c r="G32" s="5"/>
    </row>
    <row r="35" spans="4:5" ht="12.75">
      <c r="D35" s="38" t="str">
        <f>D16</f>
        <v>2.8 URBANA OPREMA</v>
      </c>
      <c r="E35" s="28">
        <f>SUM(H17:H27)</f>
        <v>0</v>
      </c>
    </row>
    <row r="36" spans="4:5" ht="12.75">
      <c r="D36" s="207" t="s">
        <v>109</v>
      </c>
      <c r="E36" s="208">
        <f>H31</f>
        <v>0</v>
      </c>
    </row>
    <row r="37" spans="4:5" ht="12.75">
      <c r="D37" s="41" t="s">
        <v>13</v>
      </c>
      <c r="E37" s="42">
        <f>+SUM(E35:E36)</f>
        <v>0</v>
      </c>
    </row>
    <row r="38" spans="4:5" ht="12.75">
      <c r="D38" s="30"/>
      <c r="E38" s="32"/>
    </row>
    <row r="39" spans="4:5" ht="12.75">
      <c r="D39" s="29" t="s">
        <v>14</v>
      </c>
      <c r="E39" s="33">
        <f>0.22*E37</f>
        <v>0</v>
      </c>
    </row>
    <row r="40" spans="4:5" ht="12.75">
      <c r="D40" s="30"/>
      <c r="E40" s="32"/>
    </row>
    <row r="41" spans="4:5" ht="12.75">
      <c r="D41" s="34" t="s">
        <v>15</v>
      </c>
      <c r="E41" s="35">
        <f>+SUM(E37:E39)</f>
        <v>0</v>
      </c>
    </row>
    <row r="42" ht="12.75">
      <c r="D42" s="55"/>
    </row>
  </sheetData>
  <sheetProtection algorithmName="SHA-512" hashValue="xCcK95n2Mk2OyjrGrudFLuUrV9a1sXKpD69ekWirTluA84ydo9C9b1bFihSRWTXhKVsipTFmx5UqfcXZsoU6WA==" saltValue="54QTyBnkl8Q5aFds2g5F2g==" spinCount="100000" sheet="1" selectLockedCells="1"/>
  <mergeCells count="3">
    <mergeCell ref="F16:G16"/>
    <mergeCell ref="D17:G17"/>
    <mergeCell ref="F29:G29"/>
  </mergeCells>
  <printOptions horizontalCentered="1"/>
  <pageMargins left="0.25" right="0.25" top="0.75" bottom="0.75" header="0.3" footer="0.3"/>
  <pageSetup fitToHeight="0" fitToWidth="1" horizontalDpi="600" verticalDpi="600" orientation="landscape" paperSize="9" scale="71" r:id="rId1"/>
  <headerFooter alignWithMargins="0">
    <oddFooter>&amp;CStran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I50"/>
  <sheetViews>
    <sheetView zoomScale="85" zoomScaleNormal="85" workbookViewId="0" topLeftCell="A32">
      <selection activeCell="G33" sqref="G33"/>
    </sheetView>
  </sheetViews>
  <sheetFormatPr defaultColWidth="34.421875" defaultRowHeight="12.75"/>
  <cols>
    <col min="1" max="1" width="7.57421875" style="1" customWidth="1"/>
    <col min="2" max="2" width="10.7109375" style="58" customWidth="1"/>
    <col min="3" max="3" width="10.7109375" style="1" customWidth="1"/>
    <col min="4" max="4" width="43.7109375" style="1" customWidth="1"/>
    <col min="5" max="5" width="12.7109375" style="1" customWidth="1"/>
    <col min="6" max="6" width="13.7109375" style="1" customWidth="1"/>
    <col min="7" max="8" width="15.7109375" style="1" customWidth="1"/>
    <col min="9" max="9" width="37.7109375" style="53" customWidth="1"/>
    <col min="10" max="16384" width="34.421875" style="1" customWidth="1"/>
  </cols>
  <sheetData>
    <row r="1" ht="12.75">
      <c r="B1" s="61"/>
    </row>
    <row r="2" spans="2:4" ht="18">
      <c r="B2" s="112" t="s">
        <v>33</v>
      </c>
      <c r="C2" s="113"/>
      <c r="D2" s="113"/>
    </row>
    <row r="3" spans="2:4" ht="12.75">
      <c r="B3" s="108" t="s">
        <v>11</v>
      </c>
      <c r="C3" s="114" t="s">
        <v>32</v>
      </c>
      <c r="D3" s="114"/>
    </row>
    <row r="4" spans="2:4" ht="12.75">
      <c r="B4" s="108"/>
      <c r="C4" s="114" t="s">
        <v>61</v>
      </c>
      <c r="D4" s="114"/>
    </row>
    <row r="5" spans="2:4" ht="12.75">
      <c r="B5" s="108"/>
      <c r="C5" s="114" t="s">
        <v>62</v>
      </c>
      <c r="D5" s="114"/>
    </row>
    <row r="6" spans="2:4" ht="12.75">
      <c r="B6" s="108"/>
      <c r="C6" s="114"/>
      <c r="D6" s="114"/>
    </row>
    <row r="7" spans="2:4" ht="12.75">
      <c r="B7" s="108"/>
      <c r="C7" s="114" t="s">
        <v>21</v>
      </c>
      <c r="D7" s="114"/>
    </row>
    <row r="8" spans="2:9" ht="12.75">
      <c r="B8" s="108"/>
      <c r="C8" s="114" t="s">
        <v>31</v>
      </c>
      <c r="D8" s="114"/>
      <c r="E8" s="21"/>
      <c r="F8" s="40"/>
      <c r="I8" s="47"/>
    </row>
    <row r="9" spans="2:4" ht="13.5" customHeight="1">
      <c r="B9" s="108"/>
      <c r="C9" s="114" t="s">
        <v>30</v>
      </c>
      <c r="D9" s="114"/>
    </row>
    <row r="10" spans="2:4" ht="12.75">
      <c r="B10" s="108"/>
      <c r="C10" s="114" t="s">
        <v>29</v>
      </c>
      <c r="D10" s="114"/>
    </row>
    <row r="11" spans="2:9" ht="12.75">
      <c r="B11" s="108" t="s">
        <v>24</v>
      </c>
      <c r="C11" s="114" t="s">
        <v>63</v>
      </c>
      <c r="D11" s="113"/>
      <c r="E11" s="109"/>
      <c r="F11" s="109"/>
      <c r="G11" s="103"/>
      <c r="H11" s="103"/>
      <c r="I11" s="111"/>
    </row>
    <row r="12" spans="2:9" ht="12.75">
      <c r="B12" s="108" t="s">
        <v>12</v>
      </c>
      <c r="C12" s="114" t="s">
        <v>16</v>
      </c>
      <c r="D12" s="113"/>
      <c r="E12" s="109"/>
      <c r="F12" s="109"/>
      <c r="G12" s="103"/>
      <c r="H12" s="103"/>
      <c r="I12" s="111"/>
    </row>
    <row r="13" spans="2:9" ht="12.75">
      <c r="B13" s="108"/>
      <c r="C13" s="114"/>
      <c r="D13" s="114"/>
      <c r="E13" s="109"/>
      <c r="F13" s="109"/>
      <c r="G13" s="103"/>
      <c r="H13" s="103"/>
      <c r="I13" s="111"/>
    </row>
    <row r="14" spans="2:9" ht="22.5" customHeight="1" thickBot="1">
      <c r="B14" s="56" t="s">
        <v>4</v>
      </c>
      <c r="C14" s="44" t="s">
        <v>5</v>
      </c>
      <c r="D14" s="44" t="s">
        <v>0</v>
      </c>
      <c r="E14" s="44" t="s">
        <v>7</v>
      </c>
      <c r="F14" s="44" t="s">
        <v>1</v>
      </c>
      <c r="G14" s="44" t="s">
        <v>6</v>
      </c>
      <c r="H14" s="44" t="s">
        <v>8</v>
      </c>
      <c r="I14" s="44" t="s">
        <v>9</v>
      </c>
    </row>
    <row r="15" spans="3:9" ht="12.75">
      <c r="C15" s="10"/>
      <c r="D15" s="10"/>
      <c r="E15" s="11"/>
      <c r="F15" s="11"/>
      <c r="G15" s="11"/>
      <c r="H15" s="11"/>
      <c r="I15" s="48"/>
    </row>
    <row r="16" spans="2:9" s="8" customFormat="1" ht="14.25">
      <c r="B16" s="59"/>
      <c r="C16" s="146"/>
      <c r="D16" s="120" t="s">
        <v>79</v>
      </c>
      <c r="E16" s="120"/>
      <c r="F16" s="235" t="s">
        <v>10</v>
      </c>
      <c r="G16" s="235"/>
      <c r="H16" s="147">
        <f>SUM(H18:H42)</f>
        <v>0</v>
      </c>
      <c r="I16" s="49"/>
    </row>
    <row r="17" spans="3:9" ht="159" customHeight="1">
      <c r="C17" s="12"/>
      <c r="D17" s="241" t="s">
        <v>78</v>
      </c>
      <c r="E17" s="242"/>
      <c r="F17" s="242"/>
      <c r="G17" s="242"/>
      <c r="H17" s="242"/>
      <c r="I17" s="52"/>
    </row>
    <row r="18" spans="2:9" ht="12.75">
      <c r="B18" s="64"/>
      <c r="D18" s="18"/>
      <c r="E18" s="23"/>
      <c r="F18" s="24"/>
      <c r="G18" s="37"/>
      <c r="H18" s="37"/>
      <c r="I18" s="51"/>
    </row>
    <row r="19" spans="2:9" ht="12.75">
      <c r="B19" s="60"/>
      <c r="C19" s="43"/>
      <c r="D19" s="43" t="s">
        <v>80</v>
      </c>
      <c r="E19" s="43"/>
      <c r="F19" s="43"/>
      <c r="G19" s="43"/>
      <c r="H19" s="43"/>
      <c r="I19" s="50"/>
    </row>
    <row r="20" spans="2:9" ht="12.75">
      <c r="B20" s="64"/>
      <c r="D20" s="16"/>
      <c r="E20" s="23"/>
      <c r="F20" s="24"/>
      <c r="G20" s="37"/>
      <c r="H20" s="37"/>
      <c r="I20" s="52"/>
    </row>
    <row r="21" spans="2:9" ht="64.5" customHeight="1">
      <c r="B21" s="64"/>
      <c r="D21" s="241" t="s">
        <v>55</v>
      </c>
      <c r="E21" s="246"/>
      <c r="F21" s="246"/>
      <c r="G21" s="246"/>
      <c r="H21" s="37"/>
      <c r="I21" s="52"/>
    </row>
    <row r="22" spans="2:9" ht="12.75">
      <c r="B22" s="64"/>
      <c r="D22" s="16"/>
      <c r="E22" s="23"/>
      <c r="F22" s="62"/>
      <c r="G22" s="37"/>
      <c r="H22" s="37"/>
      <c r="I22" s="52"/>
    </row>
    <row r="23" spans="2:9" ht="127.5">
      <c r="B23" s="64" t="s">
        <v>47</v>
      </c>
      <c r="C23" s="12"/>
      <c r="D23" s="18" t="s">
        <v>85</v>
      </c>
      <c r="E23" s="23" t="s">
        <v>86</v>
      </c>
      <c r="F23" s="46">
        <v>12</v>
      </c>
      <c r="G23" s="116"/>
      <c r="H23" s="37">
        <f>F23*G23</f>
        <v>0</v>
      </c>
      <c r="I23" s="52"/>
    </row>
    <row r="24" spans="2:9" ht="12.75">
      <c r="B24" s="64"/>
      <c r="C24" s="12"/>
      <c r="D24" s="18"/>
      <c r="E24" s="23"/>
      <c r="F24" s="46"/>
      <c r="G24" s="122"/>
      <c r="H24" s="37"/>
      <c r="I24" s="52"/>
    </row>
    <row r="25" spans="2:9" ht="127.5">
      <c r="B25" s="64" t="s">
        <v>48</v>
      </c>
      <c r="C25" s="12"/>
      <c r="D25" s="18" t="s">
        <v>87</v>
      </c>
      <c r="E25" s="23" t="s">
        <v>86</v>
      </c>
      <c r="F25" s="46">
        <v>12</v>
      </c>
      <c r="G25" s="116"/>
      <c r="H25" s="37">
        <f>F25*G25</f>
        <v>0</v>
      </c>
      <c r="I25" s="52"/>
    </row>
    <row r="26" spans="2:9" ht="12.75">
      <c r="B26" s="64"/>
      <c r="C26" s="12"/>
      <c r="D26" s="18"/>
      <c r="E26" s="23"/>
      <c r="F26" s="46"/>
      <c r="G26" s="122"/>
      <c r="H26" s="37"/>
      <c r="I26" s="52"/>
    </row>
    <row r="27" spans="2:9" ht="89.25">
      <c r="B27" s="64" t="s">
        <v>49</v>
      </c>
      <c r="C27" s="12"/>
      <c r="D27" s="18" t="s">
        <v>88</v>
      </c>
      <c r="E27" s="23" t="s">
        <v>86</v>
      </c>
      <c r="F27" s="46">
        <v>19</v>
      </c>
      <c r="G27" s="116"/>
      <c r="H27" s="37">
        <f>F27*G27</f>
        <v>0</v>
      </c>
      <c r="I27" s="52"/>
    </row>
    <row r="28" spans="2:9" ht="12.75">
      <c r="B28" s="64"/>
      <c r="C28" s="12"/>
      <c r="D28" s="18"/>
      <c r="E28" s="23"/>
      <c r="F28" s="46"/>
      <c r="G28" s="122"/>
      <c r="H28" s="37"/>
      <c r="I28" s="52"/>
    </row>
    <row r="29" spans="2:9" ht="111.75" customHeight="1">
      <c r="B29" s="64" t="s">
        <v>50</v>
      </c>
      <c r="C29" s="12"/>
      <c r="D29" s="18" t="s">
        <v>89</v>
      </c>
      <c r="E29" s="23" t="s">
        <v>86</v>
      </c>
      <c r="F29" s="46">
        <v>37</v>
      </c>
      <c r="G29" s="116"/>
      <c r="H29" s="37">
        <f>F29*G29</f>
        <v>0</v>
      </c>
      <c r="I29" s="52"/>
    </row>
    <row r="30" spans="2:9" ht="12.75">
      <c r="B30" s="64"/>
      <c r="C30" s="12"/>
      <c r="D30" s="18"/>
      <c r="E30" s="23"/>
      <c r="F30" s="46"/>
      <c r="G30" s="122"/>
      <c r="H30" s="37"/>
      <c r="I30" s="52"/>
    </row>
    <row r="31" spans="2:9" ht="127.5">
      <c r="B31" s="64" t="s">
        <v>51</v>
      </c>
      <c r="C31" s="12"/>
      <c r="D31" s="18" t="s">
        <v>90</v>
      </c>
      <c r="E31" s="23" t="s">
        <v>86</v>
      </c>
      <c r="F31" s="46">
        <v>2</v>
      </c>
      <c r="G31" s="116"/>
      <c r="H31" s="37">
        <f>F31*G31</f>
        <v>0</v>
      </c>
      <c r="I31" s="52"/>
    </row>
    <row r="32" spans="2:9" ht="14.25">
      <c r="B32" s="64"/>
      <c r="C32" s="12"/>
      <c r="D32" s="18"/>
      <c r="E32" s="23"/>
      <c r="F32" s="46"/>
      <c r="G32" s="118"/>
      <c r="H32" s="37"/>
      <c r="I32" s="52"/>
    </row>
    <row r="33" spans="2:9" ht="127.5">
      <c r="B33" s="64" t="s">
        <v>52</v>
      </c>
      <c r="C33" s="12"/>
      <c r="D33" s="18" t="s">
        <v>91</v>
      </c>
      <c r="E33" s="23" t="s">
        <v>86</v>
      </c>
      <c r="F33" s="46">
        <v>2</v>
      </c>
      <c r="G33" s="116"/>
      <c r="H33" s="37">
        <f>F33*G33</f>
        <v>0</v>
      </c>
      <c r="I33" s="52"/>
    </row>
    <row r="34" spans="2:9" ht="14.25">
      <c r="B34" s="64"/>
      <c r="C34" s="12"/>
      <c r="D34" s="18"/>
      <c r="E34" s="23"/>
      <c r="F34" s="46"/>
      <c r="G34" s="118"/>
      <c r="H34" s="37"/>
      <c r="I34" s="52"/>
    </row>
    <row r="35" spans="2:9" ht="114.75">
      <c r="B35" s="64" t="s">
        <v>81</v>
      </c>
      <c r="C35" s="12"/>
      <c r="D35" s="18" t="s">
        <v>92</v>
      </c>
      <c r="E35" s="23" t="s">
        <v>86</v>
      </c>
      <c r="F35" s="46">
        <v>8</v>
      </c>
      <c r="G35" s="116"/>
      <c r="H35" s="37">
        <f>F35*G35</f>
        <v>0</v>
      </c>
      <c r="I35" s="52"/>
    </row>
    <row r="36" spans="2:9" ht="12.75">
      <c r="B36" s="64"/>
      <c r="C36" s="12"/>
      <c r="D36" s="13"/>
      <c r="E36" s="20"/>
      <c r="F36" s="46"/>
      <c r="G36" s="7"/>
      <c r="H36" s="37"/>
      <c r="I36" s="52"/>
    </row>
    <row r="37" spans="2:9" ht="89.25">
      <c r="B37" s="57" t="s">
        <v>82</v>
      </c>
      <c r="C37" s="26"/>
      <c r="D37" s="18" t="s">
        <v>93</v>
      </c>
      <c r="E37" s="23" t="s">
        <v>86</v>
      </c>
      <c r="F37" s="46">
        <v>8</v>
      </c>
      <c r="G37" s="116"/>
      <c r="H37" s="37">
        <f>F37*G37</f>
        <v>0</v>
      </c>
      <c r="I37" s="55"/>
    </row>
    <row r="38" spans="2:9" ht="12.75">
      <c r="B38" s="57"/>
      <c r="C38" s="26"/>
      <c r="F38" s="46"/>
      <c r="G38" s="27"/>
      <c r="H38" s="37"/>
      <c r="I38" s="55"/>
    </row>
    <row r="39" spans="2:8" ht="76.5">
      <c r="B39" s="57" t="s">
        <v>83</v>
      </c>
      <c r="C39" s="26"/>
      <c r="D39" s="1" t="s">
        <v>94</v>
      </c>
      <c r="E39" s="1" t="s">
        <v>95</v>
      </c>
      <c r="F39" s="46">
        <v>1</v>
      </c>
      <c r="G39" s="116"/>
      <c r="H39" s="37">
        <f>F39*G39</f>
        <v>0</v>
      </c>
    </row>
    <row r="40" spans="2:8" ht="12.75">
      <c r="B40" s="57"/>
      <c r="C40" s="26"/>
      <c r="F40" s="46"/>
      <c r="G40" s="27"/>
      <c r="H40" s="37"/>
    </row>
    <row r="41" spans="2:8" ht="318.75">
      <c r="B41" s="57" t="s">
        <v>84</v>
      </c>
      <c r="C41" s="26"/>
      <c r="D41" s="1" t="s">
        <v>96</v>
      </c>
      <c r="E41" s="1" t="s">
        <v>95</v>
      </c>
      <c r="F41" s="46">
        <v>8</v>
      </c>
      <c r="G41" s="116"/>
      <c r="H41" s="37">
        <f>F41*G41</f>
        <v>0</v>
      </c>
    </row>
    <row r="42" spans="2:8" ht="12.75">
      <c r="B42" s="57"/>
      <c r="C42" s="26"/>
      <c r="F42" s="22"/>
      <c r="G42" s="27"/>
      <c r="H42" s="25"/>
    </row>
    <row r="43" spans="2:8" ht="12.75">
      <c r="B43" s="57"/>
      <c r="C43" s="26"/>
      <c r="F43" s="22"/>
      <c r="G43" s="27"/>
      <c r="H43" s="25"/>
    </row>
    <row r="44" spans="2:8" ht="12.75">
      <c r="B44" s="57"/>
      <c r="C44" s="26"/>
      <c r="D44" s="115" t="str">
        <f>D16</f>
        <v>2.9 JAVNA RAZSVETLJAVA</v>
      </c>
      <c r="E44" s="28">
        <f>H16</f>
        <v>0</v>
      </c>
      <c r="F44" s="22"/>
      <c r="G44" s="27"/>
      <c r="H44" s="25"/>
    </row>
    <row r="45" spans="4:8" ht="12.75">
      <c r="D45" s="30"/>
      <c r="E45" s="31"/>
      <c r="F45" s="6"/>
      <c r="G45" s="19"/>
      <c r="H45" s="19"/>
    </row>
    <row r="46" spans="4:5" ht="12.75">
      <c r="D46" s="41" t="s">
        <v>13</v>
      </c>
      <c r="E46" s="42">
        <f>+SUM(E44:E44)</f>
        <v>0</v>
      </c>
    </row>
    <row r="47" spans="3:8" ht="12.75">
      <c r="C47" s="45"/>
      <c r="D47" s="30"/>
      <c r="E47" s="32"/>
      <c r="H47" s="39"/>
    </row>
    <row r="48" spans="4:8" ht="12.75">
      <c r="D48" s="29" t="s">
        <v>14</v>
      </c>
      <c r="E48" s="33">
        <f>0.22*E46</f>
        <v>0</v>
      </c>
      <c r="F48" s="4"/>
      <c r="H48" s="36"/>
    </row>
    <row r="49" spans="3:7" ht="12.75">
      <c r="C49" s="3"/>
      <c r="D49" s="30"/>
      <c r="E49" s="32"/>
      <c r="F49" s="4"/>
      <c r="G49" s="5"/>
    </row>
    <row r="50" spans="4:5" ht="12.75">
      <c r="D50" s="34" t="s">
        <v>15</v>
      </c>
      <c r="E50" s="35">
        <f>+SUM(E46:E48)</f>
        <v>0</v>
      </c>
    </row>
  </sheetData>
  <sheetProtection algorithmName="SHA-512" hashValue="IX5OARYuv6uL50d+bkkfQ9NYS9oqUDJPLQg98OxSMzd6PZLRQPBsUYYIJg2EJ/6Snd/jDK0XGYUM463Ee4hOAg==" saltValue="zUU9BA+1hiT0jgs9G2ntwA==" spinCount="100000" sheet="1" selectLockedCells="1"/>
  <mergeCells count="3">
    <mergeCell ref="F16:G16"/>
    <mergeCell ref="D17:H17"/>
    <mergeCell ref="D21:G21"/>
  </mergeCells>
  <printOptions/>
  <pageMargins left="0.25" right="0.25" top="0.75" bottom="0.75" header="0.3" footer="0.3"/>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Gorazd Lubej</dc:creator>
  <cp:keywords/>
  <dc:description/>
  <cp:lastModifiedBy>Aleš KLINC</cp:lastModifiedBy>
  <cp:lastPrinted>2019-06-28T11:01:48Z</cp:lastPrinted>
  <dcterms:created xsi:type="dcterms:W3CDTF">2003-06-06T09:48:56Z</dcterms:created>
  <dcterms:modified xsi:type="dcterms:W3CDTF">2020-03-06T09:02:59Z</dcterms:modified>
  <cp:category/>
  <cp:version/>
  <cp:contentType/>
  <cp:contentStatus/>
</cp:coreProperties>
</file>