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8400" windowHeight="5085" activeTab="0"/>
  </bookViews>
  <sheets>
    <sheet name="razdelki" sheetId="1" r:id="rId1"/>
  </sheets>
  <definedNames>
    <definedName name="_xlnm.Print_Area" localSheetId="0">'razdelki'!$A$1:$J$74</definedName>
    <definedName name="_xlnm.Print_Titles" localSheetId="0">'razdelki'!$3:$7</definedName>
  </definedNames>
  <calcPr fullCalcOnLoad="1"/>
</workbook>
</file>

<file path=xl/sharedStrings.xml><?xml version="1.0" encoding="utf-8"?>
<sst xmlns="http://schemas.openxmlformats.org/spreadsheetml/2006/main" count="114" uniqueCount="110">
  <si>
    <t>Strošk.</t>
  </si>
  <si>
    <t>Pror.</t>
  </si>
  <si>
    <t>mesto</t>
  </si>
  <si>
    <t>post.</t>
  </si>
  <si>
    <t>Kabinet župana</t>
  </si>
  <si>
    <t>Služba mestnega sveta</t>
  </si>
  <si>
    <t>Oddelek za finance</t>
  </si>
  <si>
    <t>04</t>
  </si>
  <si>
    <t>Oddelek za družbene dejavnosti</t>
  </si>
  <si>
    <t>Odd. za splošne in pravne zadeve</t>
  </si>
  <si>
    <t>Odd. za gospodarske dejavnosti</t>
  </si>
  <si>
    <t>08</t>
  </si>
  <si>
    <t>Komunalna direkcija</t>
  </si>
  <si>
    <t>Zavod za prostorsko načrtovanje</t>
  </si>
  <si>
    <t>Zavod za šport</t>
  </si>
  <si>
    <t>Zavod za varstvo okolja</t>
  </si>
  <si>
    <t>Mestni inšpektorat</t>
  </si>
  <si>
    <t>Služba za zaščito in reševanje</t>
  </si>
  <si>
    <t>Ostale organizacije</t>
  </si>
  <si>
    <t>Gospodarjenje s stavbnimi zemljišči</t>
  </si>
  <si>
    <t>Služba za GIS ter obdelavo podatkov</t>
  </si>
  <si>
    <t>Ekološki tolar za odpadne vode</t>
  </si>
  <si>
    <t>Ekološki tolar za odpadke</t>
  </si>
  <si>
    <t>Strokovne podlage</t>
  </si>
  <si>
    <t>Požarna taksa</t>
  </si>
  <si>
    <t>Računalniška programska oprema</t>
  </si>
  <si>
    <t>Prostorske sestavine planov</t>
  </si>
  <si>
    <t>SKUPAJ</t>
  </si>
  <si>
    <t>Razlika</t>
  </si>
  <si>
    <t>Nadom. za sprem. nam. kmet. zemljišč</t>
  </si>
  <si>
    <t>Prostorski izvedbeni akti</t>
  </si>
  <si>
    <t>UPORABNIK, NAMEN</t>
  </si>
  <si>
    <t>Proračun 2001</t>
  </si>
  <si>
    <t>sred. iz l. 2000</t>
  </si>
  <si>
    <t>(5 - 6)</t>
  </si>
  <si>
    <t>Odd. za gosp. s poslov. in uprav. pros.</t>
  </si>
  <si>
    <t>Varstvo voda</t>
  </si>
  <si>
    <t>Stanovanjsko gospodarstvo</t>
  </si>
  <si>
    <t>09</t>
  </si>
  <si>
    <t>03</t>
  </si>
  <si>
    <t>01</t>
  </si>
  <si>
    <t>05</t>
  </si>
  <si>
    <t>06</t>
  </si>
  <si>
    <t>Služba finančnega nadzora</t>
  </si>
  <si>
    <t>10(7+8)</t>
  </si>
  <si>
    <t xml:space="preserve">Sofinanciranje občin </t>
  </si>
  <si>
    <t>Kultura - obnova opreme</t>
  </si>
  <si>
    <t xml:space="preserve">Kultura - investicije </t>
  </si>
  <si>
    <t>Socialno varstvo - investicije</t>
  </si>
  <si>
    <t>Raziskovalni projekti</t>
  </si>
  <si>
    <t>Kupnine</t>
  </si>
  <si>
    <t>Gradnja neprofitnih stanovanj</t>
  </si>
  <si>
    <t>Namenska sredstva za ureditev C4</t>
  </si>
  <si>
    <t>Poslovni prostori - investicije</t>
  </si>
  <si>
    <t>Poslovni prostori - investicijsko vzdrževanje</t>
  </si>
  <si>
    <t>Predv. neplačane</t>
  </si>
  <si>
    <t>obveznosti po</t>
  </si>
  <si>
    <t>pog.za leto2000</t>
  </si>
  <si>
    <t xml:space="preserve">Upoštevan prenos </t>
  </si>
  <si>
    <t>neangažiranih sr.</t>
  </si>
  <si>
    <t>iz l. 2000 v pror. 2001</t>
  </si>
  <si>
    <t>Dodaten prenos</t>
  </si>
  <si>
    <t>namen. sr. in nepl.</t>
  </si>
  <si>
    <t>pog.obv. iz l. 2000</t>
  </si>
  <si>
    <t>Predv.ostanek</t>
  </si>
  <si>
    <t>namenskih</t>
  </si>
  <si>
    <t xml:space="preserve">Že upoštevan </t>
  </si>
  <si>
    <t>prenos ostanka</t>
  </si>
  <si>
    <t>namen.sr. iz l. 2000</t>
  </si>
  <si>
    <t>1. obravnava</t>
  </si>
  <si>
    <t>0809</t>
  </si>
  <si>
    <t>0808</t>
  </si>
  <si>
    <t>0802</t>
  </si>
  <si>
    <t>0803</t>
  </si>
  <si>
    <t>0805</t>
  </si>
  <si>
    <t>0806</t>
  </si>
  <si>
    <t>PREDVIDEN OSTANEK NA RAČUNU PRORAČUNA</t>
  </si>
  <si>
    <t>MOM NA DAN 31.12.2000</t>
  </si>
  <si>
    <t>Od tega:</t>
  </si>
  <si>
    <t>- že upoštevan prenos pri prvi obravnavi</t>
  </si>
  <si>
    <t xml:space="preserve">- dodaten prenos </t>
  </si>
  <si>
    <t>- za naloge 2001</t>
  </si>
  <si>
    <t>02</t>
  </si>
  <si>
    <t>Krovni program varstva okolja</t>
  </si>
  <si>
    <t>0402</t>
  </si>
  <si>
    <t>0403</t>
  </si>
  <si>
    <t>0404</t>
  </si>
  <si>
    <t>0405</t>
  </si>
  <si>
    <t>0406</t>
  </si>
  <si>
    <t>0407</t>
  </si>
  <si>
    <t>Predšolska vzgoja - obnova opreme</t>
  </si>
  <si>
    <t>Šolstvo - izobraževanje odraslih</t>
  </si>
  <si>
    <t>Šolstvo - obnova opreme</t>
  </si>
  <si>
    <t xml:space="preserve">Šolstvo - investicijsko vzdrževanje </t>
  </si>
  <si>
    <t>Kultura - investicijsko vzdrževanje</t>
  </si>
  <si>
    <t>Zdravstvo - investicije</t>
  </si>
  <si>
    <t>Okolje in prostor - redno vzdrževanje</t>
  </si>
  <si>
    <t>Okolje in prostor - investicijsko vzdrževanje</t>
  </si>
  <si>
    <t>Okolje in prostor - investicije</t>
  </si>
  <si>
    <t>Ceste - investicijsko vzdrževanje</t>
  </si>
  <si>
    <t>Občinske ceste - investicije</t>
  </si>
  <si>
    <t>Državne ceste - investicije</t>
  </si>
  <si>
    <t>Promet - redno vzdrževanje</t>
  </si>
  <si>
    <t>Promet - investicijsko vzdrževanje</t>
  </si>
  <si>
    <t>Promet - investicije</t>
  </si>
  <si>
    <t>Komunalna hidrotehnika - vodovodi</t>
  </si>
  <si>
    <t>Komunalna hidrotehnika - kanalizacija</t>
  </si>
  <si>
    <t>Upravni prostori - nakup opreme</t>
  </si>
  <si>
    <t xml:space="preserve"> Upravni prostori - investicijsko vzdrževanje</t>
  </si>
  <si>
    <t>4. RAZPOREDITEV PREDVIDENEGA OSTANKA SREDSTEV NA RAČUNU PRORAČUNA MOM NA DAN 31.12.2000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</si>
</sst>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.0%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 quotePrefix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75390625" style="3" customWidth="1"/>
    <col min="2" max="2" width="7.625" style="3" customWidth="1"/>
    <col min="3" max="3" width="40.125" style="3" customWidth="1"/>
    <col min="4" max="4" width="15.00390625" style="3" customWidth="1"/>
    <col min="5" max="5" width="14.125" style="3" customWidth="1"/>
    <col min="6" max="6" width="14.75390625" style="3" customWidth="1"/>
    <col min="7" max="7" width="12.25390625" style="3" customWidth="1"/>
    <col min="8" max="8" width="14.75390625" style="3" customWidth="1"/>
    <col min="9" max="9" width="15.875" style="3" customWidth="1"/>
    <col min="10" max="10" width="17.375" style="3" customWidth="1"/>
    <col min="11" max="16384" width="9.125" style="3" customWidth="1"/>
  </cols>
  <sheetData>
    <row r="2" spans="1:2" ht="15.75">
      <c r="A2" s="1" t="s">
        <v>109</v>
      </c>
      <c r="B2" s="2"/>
    </row>
    <row r="3" spans="1:10" ht="13.5" thickBot="1">
      <c r="A3" s="4"/>
      <c r="B3" s="4"/>
      <c r="C3" s="5"/>
      <c r="D3" s="6"/>
      <c r="E3" s="6"/>
      <c r="F3" s="6"/>
      <c r="G3" s="6"/>
      <c r="H3" s="6"/>
      <c r="I3" s="6"/>
      <c r="J3" s="7"/>
    </row>
    <row r="4" spans="1:10" ht="12.75">
      <c r="A4" s="8" t="s">
        <v>0</v>
      </c>
      <c r="B4" s="9" t="s">
        <v>1</v>
      </c>
      <c r="C4" s="9" t="s">
        <v>31</v>
      </c>
      <c r="D4" s="10" t="s">
        <v>32</v>
      </c>
      <c r="E4" s="10" t="s">
        <v>64</v>
      </c>
      <c r="F4" s="10" t="s">
        <v>66</v>
      </c>
      <c r="G4" s="10" t="s">
        <v>28</v>
      </c>
      <c r="H4" s="11" t="s">
        <v>55</v>
      </c>
      <c r="I4" s="10" t="s">
        <v>58</v>
      </c>
      <c r="J4" s="12" t="s">
        <v>61</v>
      </c>
    </row>
    <row r="5" spans="1:10" ht="12.75">
      <c r="A5" s="13" t="s">
        <v>2</v>
      </c>
      <c r="B5" s="5" t="s">
        <v>3</v>
      </c>
      <c r="C5" s="5"/>
      <c r="D5" s="14" t="s">
        <v>69</v>
      </c>
      <c r="E5" s="5" t="s">
        <v>65</v>
      </c>
      <c r="F5" s="5" t="s">
        <v>67</v>
      </c>
      <c r="G5" s="14" t="s">
        <v>34</v>
      </c>
      <c r="H5" s="5" t="s">
        <v>56</v>
      </c>
      <c r="I5" s="5" t="s">
        <v>59</v>
      </c>
      <c r="J5" s="15" t="s">
        <v>62</v>
      </c>
    </row>
    <row r="6" spans="1:10" ht="12.75">
      <c r="A6" s="13"/>
      <c r="B6" s="5"/>
      <c r="C6" s="5"/>
      <c r="D6" s="16"/>
      <c r="E6" s="14" t="s">
        <v>33</v>
      </c>
      <c r="F6" s="16" t="s">
        <v>68</v>
      </c>
      <c r="G6" s="16"/>
      <c r="H6" s="14" t="s">
        <v>57</v>
      </c>
      <c r="I6" s="16" t="s">
        <v>60</v>
      </c>
      <c r="J6" s="17" t="s">
        <v>63</v>
      </c>
    </row>
    <row r="7" spans="1:10" ht="13.5" thickBot="1">
      <c r="A7" s="18">
        <v>1</v>
      </c>
      <c r="B7" s="19">
        <v>2</v>
      </c>
      <c r="C7" s="19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1" t="s">
        <v>44</v>
      </c>
    </row>
    <row r="8" spans="1:10" ht="12.75">
      <c r="A8" s="22"/>
      <c r="B8" s="22"/>
      <c r="C8" s="22"/>
      <c r="D8" s="23"/>
      <c r="E8" s="23"/>
      <c r="F8" s="23"/>
      <c r="G8" s="23"/>
      <c r="H8" s="24"/>
      <c r="I8" s="24"/>
      <c r="J8" s="25"/>
    </row>
    <row r="9" spans="1:10" s="29" customFormat="1" ht="12.75">
      <c r="A9" s="26" t="s">
        <v>40</v>
      </c>
      <c r="B9" s="26"/>
      <c r="C9" s="27" t="s">
        <v>4</v>
      </c>
      <c r="D9" s="28">
        <v>158420610</v>
      </c>
      <c r="E9" s="6"/>
      <c r="F9" s="6"/>
      <c r="G9" s="6"/>
      <c r="H9" s="6"/>
      <c r="I9" s="28"/>
      <c r="J9" s="28"/>
    </row>
    <row r="10" spans="1:10" ht="12.75">
      <c r="A10" s="26" t="s">
        <v>82</v>
      </c>
      <c r="B10" s="26"/>
      <c r="C10" s="27" t="s">
        <v>5</v>
      </c>
      <c r="D10" s="28">
        <v>169793196</v>
      </c>
      <c r="E10" s="6"/>
      <c r="F10" s="6"/>
      <c r="G10" s="6"/>
      <c r="H10" s="6"/>
      <c r="I10" s="28"/>
      <c r="J10" s="30"/>
    </row>
    <row r="11" spans="1:10" ht="12.75">
      <c r="A11" s="26" t="s">
        <v>39</v>
      </c>
      <c r="B11" s="26"/>
      <c r="C11" s="27" t="s">
        <v>6</v>
      </c>
      <c r="D11" s="28">
        <v>295993296</v>
      </c>
      <c r="E11" s="28"/>
      <c r="F11" s="28"/>
      <c r="G11" s="28"/>
      <c r="H11" s="28"/>
      <c r="I11" s="28"/>
      <c r="J11" s="30"/>
    </row>
    <row r="12" spans="1:10" ht="12.75">
      <c r="A12" s="26" t="s">
        <v>7</v>
      </c>
      <c r="B12" s="31"/>
      <c r="C12" s="27" t="s">
        <v>8</v>
      </c>
      <c r="D12" s="28">
        <v>4916475360</v>
      </c>
      <c r="E12" s="6"/>
      <c r="F12" s="6"/>
      <c r="G12" s="6"/>
      <c r="H12" s="28">
        <f>SUM(H13:H22)</f>
        <v>131377680</v>
      </c>
      <c r="I12" s="28"/>
      <c r="J12" s="30">
        <f>+H12+G12</f>
        <v>131377680</v>
      </c>
    </row>
    <row r="13" spans="1:10" ht="12.75">
      <c r="A13" s="31" t="s">
        <v>84</v>
      </c>
      <c r="B13" s="31">
        <v>2230</v>
      </c>
      <c r="C13" s="29" t="s">
        <v>90</v>
      </c>
      <c r="D13" s="6"/>
      <c r="E13" s="6"/>
      <c r="F13" s="6"/>
      <c r="G13" s="6"/>
      <c r="H13" s="32">
        <v>3704900</v>
      </c>
      <c r="I13" s="28"/>
      <c r="J13" s="32">
        <v>3704900</v>
      </c>
    </row>
    <row r="14" spans="1:10" ht="12.75">
      <c r="A14" s="31" t="s">
        <v>85</v>
      </c>
      <c r="B14" s="31">
        <v>1261</v>
      </c>
      <c r="C14" s="29" t="s">
        <v>91</v>
      </c>
      <c r="D14" s="6"/>
      <c r="E14" s="6"/>
      <c r="F14" s="33"/>
      <c r="G14" s="6"/>
      <c r="H14" s="32">
        <v>7954600</v>
      </c>
      <c r="I14" s="28"/>
      <c r="J14" s="32">
        <v>7954600</v>
      </c>
    </row>
    <row r="15" spans="1:10" ht="12.75">
      <c r="A15" s="31" t="s">
        <v>85</v>
      </c>
      <c r="B15" s="31">
        <v>2231</v>
      </c>
      <c r="C15" s="29" t="s">
        <v>92</v>
      </c>
      <c r="D15" s="6"/>
      <c r="E15" s="6"/>
      <c r="F15" s="6"/>
      <c r="G15" s="6"/>
      <c r="H15" s="32">
        <v>4000000</v>
      </c>
      <c r="I15" s="28"/>
      <c r="J15" s="32">
        <v>4000000</v>
      </c>
    </row>
    <row r="16" spans="1:10" ht="12.75">
      <c r="A16" s="31" t="s">
        <v>85</v>
      </c>
      <c r="B16" s="31">
        <v>1022</v>
      </c>
      <c r="C16" s="29" t="s">
        <v>93</v>
      </c>
      <c r="D16" s="6"/>
      <c r="E16" s="6"/>
      <c r="F16" s="6"/>
      <c r="G16" s="6"/>
      <c r="H16" s="6">
        <v>1074000</v>
      </c>
      <c r="I16" s="28"/>
      <c r="J16" s="6">
        <v>1074000</v>
      </c>
    </row>
    <row r="17" spans="1:10" ht="12.75">
      <c r="A17" s="31" t="s">
        <v>86</v>
      </c>
      <c r="B17" s="31">
        <v>4100</v>
      </c>
      <c r="C17" s="29" t="s">
        <v>49</v>
      </c>
      <c r="D17" s="6"/>
      <c r="E17" s="6"/>
      <c r="F17" s="6"/>
      <c r="G17" s="6"/>
      <c r="H17" s="6">
        <v>3323180</v>
      </c>
      <c r="I17" s="28"/>
      <c r="J17" s="6">
        <v>3323180</v>
      </c>
    </row>
    <row r="18" spans="1:10" ht="12.75">
      <c r="A18" s="31" t="s">
        <v>87</v>
      </c>
      <c r="B18" s="31">
        <v>2232</v>
      </c>
      <c r="C18" s="29" t="s">
        <v>46</v>
      </c>
      <c r="D18" s="6"/>
      <c r="E18" s="6"/>
      <c r="F18" s="6"/>
      <c r="G18" s="6"/>
      <c r="H18" s="6">
        <v>3923600</v>
      </c>
      <c r="I18" s="28"/>
      <c r="J18" s="6">
        <v>3923600</v>
      </c>
    </row>
    <row r="19" spans="1:10" ht="12.75">
      <c r="A19" s="31" t="s">
        <v>87</v>
      </c>
      <c r="B19" s="31">
        <v>1033</v>
      </c>
      <c r="C19" s="29" t="s">
        <v>94</v>
      </c>
      <c r="D19" s="6"/>
      <c r="E19" s="6"/>
      <c r="F19" s="6"/>
      <c r="G19" s="6"/>
      <c r="H19" s="6">
        <v>4131700</v>
      </c>
      <c r="I19" s="28"/>
      <c r="J19" s="6">
        <v>4131700</v>
      </c>
    </row>
    <row r="20" spans="1:10" ht="12.75">
      <c r="A20" s="31" t="s">
        <v>87</v>
      </c>
      <c r="B20" s="31">
        <v>1031</v>
      </c>
      <c r="C20" s="29" t="s">
        <v>47</v>
      </c>
      <c r="D20" s="6"/>
      <c r="E20" s="6"/>
      <c r="F20" s="6"/>
      <c r="G20" s="6"/>
      <c r="H20" s="6">
        <v>99587400</v>
      </c>
      <c r="I20" s="28"/>
      <c r="J20" s="6">
        <v>99587400</v>
      </c>
    </row>
    <row r="21" spans="1:10" ht="12.75">
      <c r="A21" s="31" t="s">
        <v>88</v>
      </c>
      <c r="B21" s="31">
        <v>1060</v>
      </c>
      <c r="C21" s="29" t="s">
        <v>48</v>
      </c>
      <c r="D21" s="6"/>
      <c r="E21" s="6"/>
      <c r="F21" s="6"/>
      <c r="G21" s="6"/>
      <c r="H21" s="32">
        <v>285000</v>
      </c>
      <c r="I21" s="28"/>
      <c r="J21" s="32">
        <v>285000</v>
      </c>
    </row>
    <row r="22" spans="1:10" ht="12.75">
      <c r="A22" s="31" t="s">
        <v>89</v>
      </c>
      <c r="B22" s="31">
        <v>1070</v>
      </c>
      <c r="C22" s="29" t="s">
        <v>95</v>
      </c>
      <c r="D22" s="6"/>
      <c r="E22" s="6"/>
      <c r="F22" s="6"/>
      <c r="G22" s="6"/>
      <c r="H22" s="6">
        <v>3393300</v>
      </c>
      <c r="I22" s="28"/>
      <c r="J22" s="6">
        <v>3393300</v>
      </c>
    </row>
    <row r="23" spans="1:10" ht="12.75">
      <c r="A23" s="26" t="s">
        <v>41</v>
      </c>
      <c r="B23" s="31"/>
      <c r="C23" s="27" t="s">
        <v>9</v>
      </c>
      <c r="D23" s="28">
        <v>230260990</v>
      </c>
      <c r="E23" s="6"/>
      <c r="F23" s="6"/>
      <c r="G23" s="6"/>
      <c r="H23" s="6"/>
      <c r="I23" s="28"/>
      <c r="J23" s="30">
        <f>+H23+G23</f>
        <v>0</v>
      </c>
    </row>
    <row r="24" spans="1:10" ht="12.75">
      <c r="A24" s="26" t="s">
        <v>42</v>
      </c>
      <c r="B24" s="31"/>
      <c r="C24" s="27" t="s">
        <v>10</v>
      </c>
      <c r="D24" s="28">
        <v>268719140</v>
      </c>
      <c r="E24" s="28">
        <f>+E25</f>
        <v>0</v>
      </c>
      <c r="F24" s="28">
        <f>+F25</f>
        <v>0</v>
      </c>
      <c r="G24" s="28">
        <f>+G25</f>
        <v>0</v>
      </c>
      <c r="H24" s="28"/>
      <c r="I24" s="28"/>
      <c r="J24" s="30">
        <f>+H24+G24</f>
        <v>0</v>
      </c>
    </row>
    <row r="25" spans="1:10" ht="12.75">
      <c r="A25" s="31"/>
      <c r="B25" s="31"/>
      <c r="C25" s="29" t="s">
        <v>29</v>
      </c>
      <c r="D25" s="6"/>
      <c r="E25" s="6"/>
      <c r="F25" s="6"/>
      <c r="G25" s="6"/>
      <c r="H25" s="6"/>
      <c r="I25" s="28"/>
      <c r="J25" s="34"/>
    </row>
    <row r="26" spans="1:10" ht="12.75">
      <c r="A26" s="26" t="s">
        <v>11</v>
      </c>
      <c r="B26" s="31"/>
      <c r="C26" s="27" t="s">
        <v>12</v>
      </c>
      <c r="D26" s="28">
        <v>4775857120</v>
      </c>
      <c r="E26" s="28">
        <f>SUM(E27:E35)</f>
        <v>726709992</v>
      </c>
      <c r="F26" s="28">
        <f>SUM(F27:F35)</f>
        <v>250000000</v>
      </c>
      <c r="G26" s="28">
        <f>SUM(G27:G35)</f>
        <v>476709992</v>
      </c>
      <c r="H26" s="28">
        <f>SUM(H27:H40)</f>
        <v>391697217</v>
      </c>
      <c r="I26" s="28"/>
      <c r="J26" s="30">
        <f>+H26+G26</f>
        <v>868407209</v>
      </c>
    </row>
    <row r="27" spans="1:10" ht="12.75">
      <c r="A27" s="31" t="s">
        <v>71</v>
      </c>
      <c r="B27" s="31"/>
      <c r="C27" s="29" t="s">
        <v>21</v>
      </c>
      <c r="D27" s="6"/>
      <c r="E27" s="6">
        <v>358000000</v>
      </c>
      <c r="F27" s="6">
        <v>250000000</v>
      </c>
      <c r="G27" s="6">
        <f>+E27-F27</f>
        <v>108000000</v>
      </c>
      <c r="H27" s="6"/>
      <c r="I27" s="28"/>
      <c r="J27" s="6">
        <v>108000000</v>
      </c>
    </row>
    <row r="28" spans="1:10" ht="12.75">
      <c r="A28" s="31" t="s">
        <v>70</v>
      </c>
      <c r="B28" s="31"/>
      <c r="C28" s="29" t="s">
        <v>22</v>
      </c>
      <c r="D28" s="6"/>
      <c r="E28" s="6">
        <v>300000000</v>
      </c>
      <c r="F28" s="6"/>
      <c r="G28" s="6">
        <f>+E28-F28</f>
        <v>300000000</v>
      </c>
      <c r="H28" s="6"/>
      <c r="I28" s="28"/>
      <c r="J28" s="6">
        <v>300000000</v>
      </c>
    </row>
    <row r="29" spans="1:10" ht="12.75">
      <c r="A29" s="31"/>
      <c r="B29" s="31"/>
      <c r="C29" s="29" t="s">
        <v>45</v>
      </c>
      <c r="D29" s="6"/>
      <c r="E29" s="6">
        <v>68709992</v>
      </c>
      <c r="F29" s="29"/>
      <c r="G29" s="6">
        <f>+E29-F29</f>
        <v>68709992</v>
      </c>
      <c r="H29" s="6"/>
      <c r="I29" s="28"/>
      <c r="J29" s="6">
        <v>68709992</v>
      </c>
    </row>
    <row r="30" spans="1:10" ht="12.75">
      <c r="A30" s="31" t="s">
        <v>72</v>
      </c>
      <c r="B30" s="31">
        <v>5112</v>
      </c>
      <c r="C30" s="29" t="s">
        <v>96</v>
      </c>
      <c r="D30" s="6"/>
      <c r="E30" s="29"/>
      <c r="F30" s="29"/>
      <c r="G30" s="6"/>
      <c r="H30" s="6">
        <v>7475828</v>
      </c>
      <c r="I30" s="28"/>
      <c r="J30" s="6">
        <v>7475828</v>
      </c>
    </row>
    <row r="31" spans="1:10" ht="12.75">
      <c r="A31" s="31"/>
      <c r="B31" s="31">
        <v>1530</v>
      </c>
      <c r="C31" s="29" t="s">
        <v>97</v>
      </c>
      <c r="D31" s="29"/>
      <c r="E31" s="29"/>
      <c r="F31" s="29"/>
      <c r="G31" s="29"/>
      <c r="H31" s="6">
        <v>8493382</v>
      </c>
      <c r="I31" s="28"/>
      <c r="J31" s="6">
        <v>8493382</v>
      </c>
    </row>
    <row r="32" spans="1:10" ht="12.75">
      <c r="A32" s="31"/>
      <c r="B32" s="31">
        <v>1514</v>
      </c>
      <c r="C32" s="29" t="s">
        <v>98</v>
      </c>
      <c r="D32" s="29"/>
      <c r="E32" s="29"/>
      <c r="F32" s="29"/>
      <c r="G32" s="29"/>
      <c r="H32" s="6">
        <v>15035026</v>
      </c>
      <c r="I32" s="28"/>
      <c r="J32" s="6">
        <v>15035026</v>
      </c>
    </row>
    <row r="33" spans="1:10" ht="12.75">
      <c r="A33" s="31" t="s">
        <v>73</v>
      </c>
      <c r="B33" s="31">
        <v>1531</v>
      </c>
      <c r="C33" s="29" t="s">
        <v>99</v>
      </c>
      <c r="D33" s="29"/>
      <c r="E33" s="29"/>
      <c r="F33" s="29"/>
      <c r="G33" s="29"/>
      <c r="H33" s="6">
        <v>11193568</v>
      </c>
      <c r="I33" s="28"/>
      <c r="J33" s="6">
        <v>11193568</v>
      </c>
    </row>
    <row r="34" spans="1:10" ht="12.75">
      <c r="A34" s="31"/>
      <c r="B34" s="31">
        <v>1521</v>
      </c>
      <c r="C34" s="29" t="s">
        <v>100</v>
      </c>
      <c r="D34" s="6"/>
      <c r="E34" s="29"/>
      <c r="F34" s="29"/>
      <c r="G34" s="29"/>
      <c r="H34" s="6">
        <v>52635300</v>
      </c>
      <c r="I34" s="28"/>
      <c r="J34" s="6">
        <v>52635300</v>
      </c>
    </row>
    <row r="35" spans="1:10" ht="12.75">
      <c r="A35" s="31"/>
      <c r="B35" s="31">
        <v>1522</v>
      </c>
      <c r="C35" s="29" t="s">
        <v>101</v>
      </c>
      <c r="D35" s="6"/>
      <c r="E35" s="29"/>
      <c r="F35" s="29"/>
      <c r="G35" s="29"/>
      <c r="H35" s="6">
        <v>76845280</v>
      </c>
      <c r="I35" s="28"/>
      <c r="J35" s="6">
        <v>76845280</v>
      </c>
    </row>
    <row r="36" spans="1:10" ht="12.75">
      <c r="A36" s="31" t="s">
        <v>74</v>
      </c>
      <c r="B36" s="31">
        <v>5114</v>
      </c>
      <c r="C36" s="29" t="s">
        <v>102</v>
      </c>
      <c r="D36" s="6"/>
      <c r="E36" s="29"/>
      <c r="F36" s="29"/>
      <c r="G36" s="29"/>
      <c r="H36" s="6">
        <v>8549193</v>
      </c>
      <c r="I36" s="28"/>
      <c r="J36" s="6">
        <v>8549193</v>
      </c>
    </row>
    <row r="37" spans="1:10" ht="12.75">
      <c r="A37" s="31"/>
      <c r="B37" s="31">
        <v>1535</v>
      </c>
      <c r="C37" s="29" t="s">
        <v>103</v>
      </c>
      <c r="D37" s="6"/>
      <c r="E37" s="29"/>
      <c r="F37" s="29"/>
      <c r="G37" s="29"/>
      <c r="H37" s="6">
        <v>1230036</v>
      </c>
      <c r="I37" s="28"/>
      <c r="J37" s="6">
        <v>1230036</v>
      </c>
    </row>
    <row r="38" spans="1:10" ht="12.75">
      <c r="A38" s="31"/>
      <c r="B38" s="31">
        <v>1520</v>
      </c>
      <c r="C38" s="29" t="s">
        <v>104</v>
      </c>
      <c r="D38" s="6"/>
      <c r="E38" s="6"/>
      <c r="F38" s="6"/>
      <c r="G38" s="6"/>
      <c r="H38" s="6">
        <v>7056251</v>
      </c>
      <c r="I38" s="28"/>
      <c r="J38" s="6">
        <v>7056251</v>
      </c>
    </row>
    <row r="39" spans="1:10" ht="12.75">
      <c r="A39" s="31" t="s">
        <v>75</v>
      </c>
      <c r="B39" s="31">
        <v>1510</v>
      </c>
      <c r="C39" s="29" t="s">
        <v>105</v>
      </c>
      <c r="D39" s="6"/>
      <c r="E39" s="6"/>
      <c r="F39" s="6"/>
      <c r="G39" s="6"/>
      <c r="H39" s="6">
        <v>59010163</v>
      </c>
      <c r="I39" s="28"/>
      <c r="J39" s="6">
        <v>59010163</v>
      </c>
    </row>
    <row r="40" spans="1:10" ht="12.75">
      <c r="A40" s="31"/>
      <c r="B40" s="31">
        <v>1511</v>
      </c>
      <c r="C40" s="29" t="s">
        <v>106</v>
      </c>
      <c r="D40" s="6"/>
      <c r="E40" s="6"/>
      <c r="F40" s="6"/>
      <c r="G40" s="6"/>
      <c r="H40" s="6">
        <f>167040664-22867474</f>
        <v>144173190</v>
      </c>
      <c r="I40" s="28"/>
      <c r="J40" s="6">
        <f>167040664-22867474</f>
        <v>144173190</v>
      </c>
    </row>
    <row r="41" spans="1:10" ht="12.75">
      <c r="A41" s="26" t="s">
        <v>38</v>
      </c>
      <c r="B41" s="31"/>
      <c r="C41" s="27" t="s">
        <v>13</v>
      </c>
      <c r="D41" s="28">
        <v>147865250</v>
      </c>
      <c r="E41" s="6"/>
      <c r="F41" s="6"/>
      <c r="G41" s="6"/>
      <c r="H41" s="28">
        <f>+H42+H43+H44</f>
        <v>13631875</v>
      </c>
      <c r="I41" s="28"/>
      <c r="J41" s="30">
        <f>+H41+G41</f>
        <v>13631875</v>
      </c>
    </row>
    <row r="42" spans="1:10" ht="12.75">
      <c r="A42" s="31"/>
      <c r="B42" s="31">
        <v>1550</v>
      </c>
      <c r="C42" s="29" t="s">
        <v>26</v>
      </c>
      <c r="D42" s="6"/>
      <c r="E42" s="6"/>
      <c r="F42" s="6"/>
      <c r="G42" s="6"/>
      <c r="H42" s="6">
        <v>2248275</v>
      </c>
      <c r="I42" s="28"/>
      <c r="J42" s="6">
        <v>2248275</v>
      </c>
    </row>
    <row r="43" spans="1:10" ht="12.75">
      <c r="A43" s="31"/>
      <c r="B43" s="31">
        <v>1551</v>
      </c>
      <c r="C43" s="29" t="s">
        <v>30</v>
      </c>
      <c r="D43" s="6"/>
      <c r="E43" s="6"/>
      <c r="F43" s="6"/>
      <c r="G43" s="6"/>
      <c r="H43" s="6">
        <v>4645100</v>
      </c>
      <c r="I43" s="28"/>
      <c r="J43" s="6">
        <v>4645100</v>
      </c>
    </row>
    <row r="44" spans="1:10" ht="12.75">
      <c r="A44" s="31"/>
      <c r="B44" s="31">
        <v>1552</v>
      </c>
      <c r="C44" s="29" t="s">
        <v>23</v>
      </c>
      <c r="D44" s="6"/>
      <c r="E44" s="6"/>
      <c r="F44" s="6"/>
      <c r="G44" s="6"/>
      <c r="H44" s="6">
        <f>10238500-3500000</f>
        <v>6738500</v>
      </c>
      <c r="I44" s="28"/>
      <c r="J44" s="6">
        <f>10238500-3500000</f>
        <v>6738500</v>
      </c>
    </row>
    <row r="45" spans="1:10" ht="12.75">
      <c r="A45" s="35">
        <v>10</v>
      </c>
      <c r="B45" s="5"/>
      <c r="C45" s="27" t="s">
        <v>14</v>
      </c>
      <c r="D45" s="28">
        <v>731523221</v>
      </c>
      <c r="E45" s="6"/>
      <c r="F45" s="6"/>
      <c r="G45" s="6"/>
      <c r="H45" s="6"/>
      <c r="I45" s="28"/>
      <c r="J45" s="30">
        <f>+H45+G45</f>
        <v>0</v>
      </c>
    </row>
    <row r="46" spans="1:10" ht="12.75">
      <c r="A46" s="35">
        <v>12</v>
      </c>
      <c r="B46" s="5"/>
      <c r="C46" s="27" t="s">
        <v>15</v>
      </c>
      <c r="D46" s="28">
        <v>72607450</v>
      </c>
      <c r="E46" s="6"/>
      <c r="F46" s="6"/>
      <c r="G46" s="6"/>
      <c r="H46" s="28">
        <f>+H48+H47</f>
        <v>2570000</v>
      </c>
      <c r="I46" s="28"/>
      <c r="J46" s="30">
        <f>+H46+G46</f>
        <v>2570000</v>
      </c>
    </row>
    <row r="47" spans="1:10" ht="12.75">
      <c r="A47" s="5"/>
      <c r="B47" s="5">
        <v>1562</v>
      </c>
      <c r="C47" s="29" t="s">
        <v>36</v>
      </c>
      <c r="D47" s="6"/>
      <c r="E47" s="6"/>
      <c r="F47" s="6"/>
      <c r="G47" s="6"/>
      <c r="H47" s="6">
        <v>1100000</v>
      </c>
      <c r="I47" s="28"/>
      <c r="J47" s="6">
        <v>1100000</v>
      </c>
    </row>
    <row r="48" spans="1:10" ht="12.75">
      <c r="A48" s="5"/>
      <c r="B48" s="5">
        <v>1564</v>
      </c>
      <c r="C48" s="29" t="s">
        <v>83</v>
      </c>
      <c r="D48" s="6"/>
      <c r="E48" s="6"/>
      <c r="F48" s="6"/>
      <c r="G48" s="6"/>
      <c r="H48" s="6">
        <v>1470000</v>
      </c>
      <c r="I48" s="28"/>
      <c r="J48" s="6">
        <v>1470000</v>
      </c>
    </row>
    <row r="49" spans="1:10" ht="12.75">
      <c r="A49" s="35">
        <v>13</v>
      </c>
      <c r="B49" s="5"/>
      <c r="C49" s="27" t="s">
        <v>16</v>
      </c>
      <c r="D49" s="28">
        <v>115772520</v>
      </c>
      <c r="E49" s="6"/>
      <c r="F49" s="6"/>
      <c r="G49" s="6"/>
      <c r="H49" s="6"/>
      <c r="I49" s="28"/>
      <c r="J49" s="30">
        <f>+H49+G49</f>
        <v>0</v>
      </c>
    </row>
    <row r="50" spans="1:10" ht="12.75">
      <c r="A50" s="35">
        <v>14</v>
      </c>
      <c r="B50" s="5"/>
      <c r="C50" s="27" t="s">
        <v>17</v>
      </c>
      <c r="D50" s="28">
        <v>433516760</v>
      </c>
      <c r="E50" s="28">
        <f>+E51</f>
        <v>0</v>
      </c>
      <c r="F50" s="28"/>
      <c r="G50" s="28">
        <f>+G51</f>
        <v>0</v>
      </c>
      <c r="H50" s="6"/>
      <c r="I50" s="28"/>
      <c r="J50" s="30">
        <f>+H50+G50</f>
        <v>0</v>
      </c>
    </row>
    <row r="51" spans="1:10" ht="12.75">
      <c r="A51" s="5"/>
      <c r="B51" s="5"/>
      <c r="C51" s="29" t="s">
        <v>24</v>
      </c>
      <c r="D51" s="6"/>
      <c r="E51" s="6"/>
      <c r="F51" s="6"/>
      <c r="G51" s="6"/>
      <c r="H51" s="6"/>
      <c r="I51" s="28"/>
      <c r="J51" s="34"/>
    </row>
    <row r="52" spans="1:10" ht="12.75">
      <c r="A52" s="35">
        <v>17</v>
      </c>
      <c r="B52" s="5"/>
      <c r="C52" s="36" t="s">
        <v>18</v>
      </c>
      <c r="D52" s="28">
        <v>8715390</v>
      </c>
      <c r="E52" s="6"/>
      <c r="F52" s="6"/>
      <c r="G52" s="6"/>
      <c r="H52" s="28"/>
      <c r="I52" s="28"/>
      <c r="J52" s="30">
        <f>+H52+G52</f>
        <v>0</v>
      </c>
    </row>
    <row r="53" spans="1:10" ht="12.75">
      <c r="A53" s="35">
        <v>18</v>
      </c>
      <c r="B53" s="5"/>
      <c r="C53" s="36" t="s">
        <v>37</v>
      </c>
      <c r="D53" s="28">
        <v>861726000</v>
      </c>
      <c r="E53" s="28">
        <f>+E54</f>
        <v>20000000</v>
      </c>
      <c r="F53" s="28"/>
      <c r="G53" s="28">
        <f>+G54</f>
        <v>20000000</v>
      </c>
      <c r="H53" s="28">
        <f>+H54+H55</f>
        <v>15000000</v>
      </c>
      <c r="I53" s="28"/>
      <c r="J53" s="30">
        <f>+H53+G53</f>
        <v>35000000</v>
      </c>
    </row>
    <row r="54" spans="1:10" ht="12.75">
      <c r="A54" s="5"/>
      <c r="B54" s="5"/>
      <c r="C54" s="4" t="s">
        <v>50</v>
      </c>
      <c r="D54" s="6"/>
      <c r="E54" s="6">
        <v>20000000</v>
      </c>
      <c r="F54" s="6"/>
      <c r="G54" s="6">
        <f>+E54-F54</f>
        <v>20000000</v>
      </c>
      <c r="H54" s="6"/>
      <c r="I54" s="28"/>
      <c r="J54" s="34">
        <f>+G54</f>
        <v>20000000</v>
      </c>
    </row>
    <row r="55" spans="1:10" ht="12.75">
      <c r="A55" s="5"/>
      <c r="B55" s="5">
        <v>1545</v>
      </c>
      <c r="C55" s="4" t="s">
        <v>51</v>
      </c>
      <c r="D55" s="6"/>
      <c r="E55" s="6"/>
      <c r="F55" s="6"/>
      <c r="G55" s="6"/>
      <c r="H55" s="6">
        <v>15000000</v>
      </c>
      <c r="I55" s="28"/>
      <c r="J55" s="34">
        <f>+D55+H55+I55</f>
        <v>15000000</v>
      </c>
    </row>
    <row r="56" spans="1:10" ht="12.75">
      <c r="A56" s="35">
        <v>19</v>
      </c>
      <c r="B56" s="5"/>
      <c r="C56" s="36" t="s">
        <v>19</v>
      </c>
      <c r="D56" s="28">
        <v>722000000</v>
      </c>
      <c r="E56" s="28">
        <f>+E57</f>
        <v>287500000</v>
      </c>
      <c r="F56" s="28">
        <f>+F57</f>
        <v>0</v>
      </c>
      <c r="G56" s="28">
        <f>+G57</f>
        <v>287500000</v>
      </c>
      <c r="H56" s="28"/>
      <c r="I56" s="28"/>
      <c r="J56" s="30">
        <f>+H56+G56</f>
        <v>287500000</v>
      </c>
    </row>
    <row r="57" spans="1:10" ht="12.75">
      <c r="A57" s="5"/>
      <c r="B57" s="5">
        <v>1632</v>
      </c>
      <c r="C57" s="4" t="s">
        <v>52</v>
      </c>
      <c r="D57" s="6"/>
      <c r="E57" s="6">
        <v>287500000</v>
      </c>
      <c r="F57" s="6"/>
      <c r="G57" s="6">
        <f>+E57-F57</f>
        <v>287500000</v>
      </c>
      <c r="H57" s="6"/>
      <c r="I57" s="28"/>
      <c r="J57" s="34">
        <f>+D57+H57+I57</f>
        <v>0</v>
      </c>
    </row>
    <row r="58" spans="1:10" ht="12.75">
      <c r="A58" s="35">
        <v>20</v>
      </c>
      <c r="B58" s="5"/>
      <c r="C58" s="37" t="s">
        <v>35</v>
      </c>
      <c r="D58" s="28">
        <v>875770990</v>
      </c>
      <c r="E58" s="28"/>
      <c r="F58" s="28"/>
      <c r="G58" s="28"/>
      <c r="H58" s="28">
        <f>SUM(H59:H62)</f>
        <v>27036136</v>
      </c>
      <c r="I58" s="28"/>
      <c r="J58" s="30">
        <f>+H58+G58</f>
        <v>27036136</v>
      </c>
    </row>
    <row r="59" spans="1:10" ht="12.75">
      <c r="A59" s="5"/>
      <c r="B59" s="5">
        <v>2131</v>
      </c>
      <c r="C59" s="29" t="s">
        <v>107</v>
      </c>
      <c r="D59" s="6"/>
      <c r="E59" s="6"/>
      <c r="F59" s="6"/>
      <c r="G59" s="6"/>
      <c r="H59" s="6">
        <v>9860920</v>
      </c>
      <c r="I59" s="28"/>
      <c r="J59" s="6">
        <v>9860920</v>
      </c>
    </row>
    <row r="60" spans="1:10" ht="12.75">
      <c r="A60" s="5"/>
      <c r="B60" s="5">
        <v>9201</v>
      </c>
      <c r="C60" s="29" t="s">
        <v>108</v>
      </c>
      <c r="D60" s="6"/>
      <c r="E60" s="6"/>
      <c r="F60" s="6"/>
      <c r="G60" s="6"/>
      <c r="H60" s="6">
        <v>10104963</v>
      </c>
      <c r="I60" s="28"/>
      <c r="J60" s="6">
        <v>10104963</v>
      </c>
    </row>
    <row r="61" spans="1:10" ht="12.75">
      <c r="A61" s="5"/>
      <c r="B61" s="5">
        <v>1623</v>
      </c>
      <c r="C61" s="29" t="s">
        <v>53</v>
      </c>
      <c r="D61" s="6"/>
      <c r="E61" s="6"/>
      <c r="F61" s="6"/>
      <c r="G61" s="6"/>
      <c r="H61" s="6">
        <v>1470253</v>
      </c>
      <c r="I61" s="28"/>
      <c r="J61" s="6">
        <v>1470253</v>
      </c>
    </row>
    <row r="62" spans="1:10" ht="12.75">
      <c r="A62" s="5"/>
      <c r="B62" s="5">
        <v>1625</v>
      </c>
      <c r="C62" s="29" t="s">
        <v>54</v>
      </c>
      <c r="D62" s="6"/>
      <c r="E62" s="6"/>
      <c r="F62" s="6"/>
      <c r="G62" s="6"/>
      <c r="H62" s="6">
        <v>5600000</v>
      </c>
      <c r="I62" s="28"/>
      <c r="J62" s="6">
        <v>5600000</v>
      </c>
    </row>
    <row r="63" spans="1:10" ht="12.75">
      <c r="A63" s="35">
        <v>21</v>
      </c>
      <c r="B63" s="5"/>
      <c r="C63" s="27" t="s">
        <v>20</v>
      </c>
      <c r="D63" s="28">
        <v>78215607</v>
      </c>
      <c r="E63" s="6"/>
      <c r="F63" s="6"/>
      <c r="G63" s="6"/>
      <c r="H63" s="28">
        <f>+H64</f>
        <v>1735635</v>
      </c>
      <c r="I63" s="28"/>
      <c r="J63" s="30">
        <f>+H63+G63</f>
        <v>1735635</v>
      </c>
    </row>
    <row r="64" spans="1:10" ht="12.75">
      <c r="A64" s="29"/>
      <c r="B64" s="5">
        <v>9120</v>
      </c>
      <c r="C64" s="29" t="s">
        <v>25</v>
      </c>
      <c r="D64" s="29"/>
      <c r="E64" s="29"/>
      <c r="F64" s="29"/>
      <c r="G64" s="29"/>
      <c r="H64" s="6">
        <f>811255+924380</f>
        <v>1735635</v>
      </c>
      <c r="I64" s="27"/>
      <c r="J64" s="34">
        <f>+D64+H64+I64</f>
        <v>1735635</v>
      </c>
    </row>
    <row r="65" spans="1:10" ht="12.75">
      <c r="A65" s="38">
        <v>22</v>
      </c>
      <c r="B65" s="39"/>
      <c r="C65" s="40" t="s">
        <v>43</v>
      </c>
      <c r="D65" s="41">
        <v>6388300</v>
      </c>
      <c r="E65" s="42"/>
      <c r="F65" s="42"/>
      <c r="G65" s="42"/>
      <c r="H65" s="43"/>
      <c r="I65" s="40"/>
      <c r="J65" s="44"/>
    </row>
    <row r="66" spans="1:10" ht="13.5" thickBot="1">
      <c r="A66" s="45"/>
      <c r="B66" s="45"/>
      <c r="C66" s="45" t="s">
        <v>27</v>
      </c>
      <c r="D66" s="46">
        <f>+D9+D10+D11+D12+D23+D24+D26+D41+D45+D46+D49+D50+D52+D53+D56+D58+D63+D65</f>
        <v>14869621200</v>
      </c>
      <c r="E66" s="46">
        <f>+E9+E10+E11+E12+E23+E24+E26+E41+E45+E46+E49+E50+E52+E53+E56+E58+E63+E65</f>
        <v>1034209992</v>
      </c>
      <c r="F66" s="46">
        <f>+F9+F10+F11+F12+F23+F24+F26+F41+F45+F46+F49+F50+F52+F53+F56+F58+F63+F65</f>
        <v>250000000</v>
      </c>
      <c r="G66" s="46">
        <f>+G9+G10+G11+G12+G23+G24+G26+G41+G45+G46+G49+G50+G52+G53+G56+G58+G63+G65</f>
        <v>784209992</v>
      </c>
      <c r="H66" s="46">
        <f>+H9+H10+H11+H12+H23+H24+H26+H41+H45+H46+H49+H50+H52+H53+H56+H58+H63+H65</f>
        <v>583048543</v>
      </c>
      <c r="I66" s="46">
        <v>140000000</v>
      </c>
      <c r="J66" s="47">
        <f>+J9+J10+J11+J12+J23+J24+J26+J41+J45+J46+J49+J50+J52+J53+J56+J58+J63+J65</f>
        <v>1367258535</v>
      </c>
    </row>
    <row r="67" spans="1:10" ht="13.5" thickTop="1">
      <c r="A67" s="27"/>
      <c r="B67" s="27"/>
      <c r="C67" s="27"/>
      <c r="D67" s="28"/>
      <c r="E67" s="28"/>
      <c r="F67" s="28"/>
      <c r="G67" s="28"/>
      <c r="H67" s="28"/>
      <c r="I67" s="28"/>
      <c r="J67" s="28"/>
    </row>
    <row r="68" spans="1:9" ht="12.75">
      <c r="A68" s="27"/>
      <c r="B68" s="27"/>
      <c r="C68" s="48" t="s">
        <v>76</v>
      </c>
      <c r="D68" s="28"/>
      <c r="E68" s="28"/>
      <c r="F68" s="28"/>
      <c r="G68" s="28"/>
      <c r="H68" s="28"/>
      <c r="I68" s="28"/>
    </row>
    <row r="69" spans="1:10" ht="12.75">
      <c r="A69" s="27"/>
      <c r="B69" s="27"/>
      <c r="C69" s="27" t="s">
        <v>77</v>
      </c>
      <c r="D69" s="28"/>
      <c r="E69" s="28"/>
      <c r="F69" s="28"/>
      <c r="G69" s="28"/>
      <c r="H69" s="28"/>
      <c r="I69" s="28"/>
      <c r="J69" s="28">
        <v>1770042435</v>
      </c>
    </row>
    <row r="70" spans="1:10" ht="12.75">
      <c r="A70" s="27"/>
      <c r="B70" s="27"/>
      <c r="C70" s="48" t="s">
        <v>78</v>
      </c>
      <c r="D70" s="28"/>
      <c r="E70" s="28"/>
      <c r="F70" s="28"/>
      <c r="G70" s="28"/>
      <c r="H70" s="28"/>
      <c r="I70" s="28"/>
      <c r="J70" s="28"/>
    </row>
    <row r="71" spans="1:10" ht="12.75">
      <c r="A71" s="27"/>
      <c r="B71" s="27"/>
      <c r="C71" s="49" t="s">
        <v>79</v>
      </c>
      <c r="D71" s="28"/>
      <c r="E71" s="28"/>
      <c r="F71" s="28"/>
      <c r="G71" s="28"/>
      <c r="H71" s="28"/>
      <c r="I71" s="28"/>
      <c r="J71" s="28">
        <v>390000000</v>
      </c>
    </row>
    <row r="72" spans="1:10" ht="12.75">
      <c r="A72" s="27"/>
      <c r="B72" s="27"/>
      <c r="C72" s="49" t="s">
        <v>80</v>
      </c>
      <c r="D72" s="28"/>
      <c r="E72" s="28"/>
      <c r="F72" s="28"/>
      <c r="G72" s="28"/>
      <c r="H72" s="28"/>
      <c r="I72" s="28"/>
      <c r="J72" s="28">
        <v>1367258535</v>
      </c>
    </row>
    <row r="73" spans="3:10" ht="12.75">
      <c r="C73" s="50" t="s">
        <v>81</v>
      </c>
      <c r="D73" s="51"/>
      <c r="E73" s="52"/>
      <c r="F73" s="52"/>
      <c r="G73" s="52"/>
      <c r="H73" s="52"/>
      <c r="I73" s="52"/>
      <c r="J73" s="51">
        <v>12783900</v>
      </c>
    </row>
    <row r="74" spans="3:10" ht="12.75">
      <c r="C74" s="53"/>
      <c r="D74" s="51"/>
      <c r="E74" s="52"/>
      <c r="F74" s="52"/>
      <c r="G74" s="52"/>
      <c r="H74" s="52"/>
      <c r="J74" s="51"/>
    </row>
    <row r="75" spans="4:10" ht="12.75">
      <c r="D75" s="52"/>
      <c r="E75" s="52"/>
      <c r="F75" s="52"/>
      <c r="G75" s="52"/>
      <c r="H75" s="52"/>
      <c r="I75" s="2"/>
      <c r="J75" s="51"/>
    </row>
    <row r="76" spans="4:10" ht="12.75">
      <c r="D76" s="52"/>
      <c r="E76" s="52"/>
      <c r="F76" s="52"/>
      <c r="G76" s="52"/>
      <c r="H76" s="52"/>
      <c r="J76" s="51"/>
    </row>
    <row r="77" spans="4:10" ht="12.75">
      <c r="D77" s="52"/>
      <c r="E77" s="52"/>
      <c r="F77" s="52"/>
      <c r="G77" s="52"/>
      <c r="H77" s="52"/>
      <c r="J77" s="52"/>
    </row>
    <row r="78" ht="12.75">
      <c r="J78" s="51"/>
    </row>
    <row r="79" spans="3:10" ht="12.75">
      <c r="C79" s="54"/>
      <c r="D79" s="51"/>
      <c r="E79" s="51"/>
      <c r="F79" s="51"/>
      <c r="G79" s="51"/>
      <c r="H79" s="28"/>
      <c r="I79" s="51"/>
      <c r="J79" s="28"/>
    </row>
    <row r="80" spans="3:10" ht="12.75">
      <c r="C80" s="55"/>
      <c r="J80" s="51"/>
    </row>
    <row r="81" ht="12.75">
      <c r="J81" s="52"/>
    </row>
    <row r="82" ht="12.75">
      <c r="J82" s="52"/>
    </row>
    <row r="83" ht="12.75">
      <c r="J83" s="52"/>
    </row>
    <row r="84" ht="12.75">
      <c r="J84" s="52"/>
    </row>
    <row r="85" ht="12.75">
      <c r="J85" s="52"/>
    </row>
    <row r="86" ht="12.75">
      <c r="J86" s="52"/>
    </row>
    <row r="87" ht="12.75">
      <c r="J87" s="52"/>
    </row>
    <row r="88" ht="12.75">
      <c r="J88" s="51"/>
    </row>
    <row r="89" ht="12.75">
      <c r="J89" s="52"/>
    </row>
    <row r="90" ht="12.75">
      <c r="J90" s="52"/>
    </row>
    <row r="91" ht="12.75">
      <c r="J91" s="52"/>
    </row>
    <row r="92" ht="12.75">
      <c r="J92" s="52"/>
    </row>
    <row r="93" ht="12.75">
      <c r="J93" s="52"/>
    </row>
  </sheetData>
  <printOptions gridLines="1"/>
  <pageMargins left="0.3" right="0.75" top="0.74" bottom="0.7874015748031497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TKRISTL</dc:creator>
  <cp:keywords/>
  <dc:description/>
  <cp:lastModifiedBy>INFO</cp:lastModifiedBy>
  <cp:lastPrinted>2001-01-25T09:34:01Z</cp:lastPrinted>
  <dcterms:created xsi:type="dcterms:W3CDTF">1999-11-11T15:16:08Z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