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040" windowHeight="6540" tabRatio="901" activeTab="0"/>
  </bookViews>
  <sheets>
    <sheet name="Nadure" sheetId="1" r:id="rId1"/>
    <sheet name="Boleznine" sheetId="2" r:id="rId2"/>
  </sheets>
  <definedNames>
    <definedName name="_xlnm.Print_Area" localSheetId="0">'Nadure'!$1:$23</definedName>
  </definedNames>
  <calcPr fullCalcOnLoad="1"/>
</workbook>
</file>

<file path=xl/sharedStrings.xml><?xml version="1.0" encoding="utf-8"?>
<sst xmlns="http://schemas.openxmlformats.org/spreadsheetml/2006/main" count="208" uniqueCount="98">
  <si>
    <t>Zap.</t>
  </si>
  <si>
    <t>št.</t>
  </si>
  <si>
    <t>1.</t>
  </si>
  <si>
    <t>01</t>
  </si>
  <si>
    <t>SKUPAJ</t>
  </si>
  <si>
    <t>2.</t>
  </si>
  <si>
    <t>02</t>
  </si>
  <si>
    <t>3.</t>
  </si>
  <si>
    <t>03</t>
  </si>
  <si>
    <t>4.</t>
  </si>
  <si>
    <t>04</t>
  </si>
  <si>
    <t>5.</t>
  </si>
  <si>
    <t>05</t>
  </si>
  <si>
    <t>6.</t>
  </si>
  <si>
    <t>06</t>
  </si>
  <si>
    <t>7.</t>
  </si>
  <si>
    <t>08</t>
  </si>
  <si>
    <t>8.</t>
  </si>
  <si>
    <t>09</t>
  </si>
  <si>
    <t>9.</t>
  </si>
  <si>
    <t>10.</t>
  </si>
  <si>
    <t>11.</t>
  </si>
  <si>
    <t>12.</t>
  </si>
  <si>
    <t>13.</t>
  </si>
  <si>
    <t>14.</t>
  </si>
  <si>
    <t>15.</t>
  </si>
  <si>
    <t>PREGLED REALIZIRANIH NADUR V LETU 2000</t>
  </si>
  <si>
    <t>Oddelek, služba, organ.,</t>
  </si>
  <si>
    <t>zavod, inšpektorat</t>
  </si>
  <si>
    <t>ure</t>
  </si>
  <si>
    <t>znesek</t>
  </si>
  <si>
    <t>Kabinet župana</t>
  </si>
  <si>
    <t>Služba mestnega sveta</t>
  </si>
  <si>
    <t>Oddelek za finance</t>
  </si>
  <si>
    <t>Odd. za družb. dejavnosti</t>
  </si>
  <si>
    <t>Odd. za gospodarske dejavnosti</t>
  </si>
  <si>
    <t>Komunalna direkcija</t>
  </si>
  <si>
    <t>Zavod za prostorsko načrtovanje</t>
  </si>
  <si>
    <t>Zavod za šport</t>
  </si>
  <si>
    <t>Zavod za turizem</t>
  </si>
  <si>
    <t>Zavod za varstvo okolja</t>
  </si>
  <si>
    <t>Mestni inšpektorat</t>
  </si>
  <si>
    <t>Služba za zaščito in reševanje</t>
  </si>
  <si>
    <t>Služba za geog.inform.sist. in OP</t>
  </si>
  <si>
    <t>SKUPAJ VSE 1 - 15</t>
  </si>
  <si>
    <t>Odd. za spl. in pr. zadeve - oddelek</t>
  </si>
  <si>
    <t>Bolez.  v breme DO</t>
  </si>
  <si>
    <t>Refundac. boleznine</t>
  </si>
  <si>
    <t>Služba  mestnega sveta</t>
  </si>
  <si>
    <t>Odd.za gospod. dejavnosti</t>
  </si>
  <si>
    <t>Zavod za prost. načrtovanje</t>
  </si>
  <si>
    <t>Služba za GIS ter obd.podatkov</t>
  </si>
  <si>
    <t>POVPREČNO ODSOTNIH</t>
  </si>
  <si>
    <t>Odd. za spl. in prav.zad. - odd.</t>
  </si>
  <si>
    <t>DECEMBER 1999</t>
  </si>
  <si>
    <t>JANUAR 2000</t>
  </si>
  <si>
    <t>OKTOBER 2000</t>
  </si>
  <si>
    <t>NOVEMBER 2000</t>
  </si>
  <si>
    <t>SEPTEMBER 2000</t>
  </si>
  <si>
    <t>AVGUST 2000</t>
  </si>
  <si>
    <t>JULIJ 2000</t>
  </si>
  <si>
    <t>JUNIJ 2000</t>
  </si>
  <si>
    <t>MAJ 2000</t>
  </si>
  <si>
    <t>APRIL 2000</t>
  </si>
  <si>
    <t>MAREC 2000</t>
  </si>
  <si>
    <t>FEBRUAR 2000</t>
  </si>
  <si>
    <t>SKUPAJ LETO 2000</t>
  </si>
  <si>
    <t>POVPREČJE</t>
  </si>
  <si>
    <t>bolez.</t>
  </si>
  <si>
    <t>odsotnih delavcev</t>
  </si>
  <si>
    <t>ure v br.</t>
  </si>
  <si>
    <t>refund.</t>
  </si>
  <si>
    <t>Javna dela - mestni inšpektorat</t>
  </si>
  <si>
    <t>Javna dela - zavod za turizem</t>
  </si>
  <si>
    <t>Skupaj JAVNA DELA</t>
  </si>
  <si>
    <t xml:space="preserve">PREGLED ŠTEVILA UR IN BRUTO ZNESKOV BOLEZNIN V BREME ORGANIZACIJE </t>
  </si>
  <si>
    <t>IN REFUNDACIJSKIH BOLEZNIN ZA ZAPOSLENE V MESTNI OBČINI MARIBOR ZA LETO 2000</t>
  </si>
  <si>
    <t>org.</t>
  </si>
  <si>
    <t>Bolez.  v breme org.</t>
  </si>
  <si>
    <t>izplačilo v mesecu:</t>
  </si>
  <si>
    <t>Javna dela - odd. za družb. dej.</t>
  </si>
  <si>
    <t>Javna dela - odd. za spl. in pr. zad.</t>
  </si>
  <si>
    <t>Javna dela - komunalna direkcija</t>
  </si>
  <si>
    <t>REALIZACIJA 2000</t>
  </si>
  <si>
    <t>Struktura</t>
  </si>
  <si>
    <t>PLAN</t>
  </si>
  <si>
    <t>Odd. za spl. in pr. zadeve - KS in MČ</t>
  </si>
  <si>
    <t>Odd. za spl. in prav.zad. - KS in MČ</t>
  </si>
  <si>
    <t>SM</t>
  </si>
  <si>
    <t>v br.org.</t>
  </si>
  <si>
    <t>ref.bol.</t>
  </si>
  <si>
    <t>Naziv proračunskega  uporabnika</t>
  </si>
  <si>
    <t>Odd. za gosp. s PP in UP ter prem.premož..</t>
  </si>
  <si>
    <t>% real.</t>
  </si>
  <si>
    <t>Oddelek za splošne in pravne zadeve</t>
  </si>
  <si>
    <t>5.1.</t>
  </si>
  <si>
    <t>5.2.</t>
  </si>
  <si>
    <t>Odd.za gosp. s PP in UO ter prem.premož.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</si>
</sst>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0000"/>
    <numFmt numFmtId="167" formatCode="#,##0.000"/>
    <numFmt numFmtId="168" formatCode="0.000"/>
    <numFmt numFmtId="169" formatCode="0.0000"/>
    <numFmt numFmtId="170" formatCode="0.00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17" fontId="8" fillId="0" borderId="12" xfId="0" applyNumberFormat="1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1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23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4" xfId="0" applyFont="1" applyBorder="1" applyAlignment="1">
      <alignment horizontal="right"/>
    </xf>
    <xf numFmtId="0" fontId="12" fillId="0" borderId="0" xfId="0" applyFont="1" applyAlignment="1">
      <alignment/>
    </xf>
    <xf numFmtId="17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 quotePrefix="1">
      <alignment/>
    </xf>
    <xf numFmtId="0" fontId="12" fillId="0" borderId="35" xfId="0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1" fontId="12" fillId="0" borderId="34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3" fontId="12" fillId="0" borderId="14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33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8" fillId="0" borderId="3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" fontId="6" fillId="0" borderId="2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12" fillId="0" borderId="25" xfId="0" applyNumberFormat="1" applyFont="1" applyBorder="1" applyAlignment="1">
      <alignment horizontal="center"/>
    </xf>
    <xf numFmtId="17" fontId="12" fillId="0" borderId="26" xfId="0" applyNumberFormat="1" applyFont="1" applyBorder="1" applyAlignment="1">
      <alignment horizontal="center"/>
    </xf>
    <xf numFmtId="0" fontId="12" fillId="0" borderId="40" xfId="0" applyFont="1" applyBorder="1" applyAlignment="1" quotePrefix="1">
      <alignment horizontal="center"/>
    </xf>
    <xf numFmtId="0" fontId="12" fillId="0" borderId="41" xfId="0" applyFont="1" applyBorder="1" applyAlignment="1" quotePrefix="1">
      <alignment horizontal="center"/>
    </xf>
    <xf numFmtId="0" fontId="12" fillId="0" borderId="42" xfId="0" applyFont="1" applyBorder="1" applyAlignment="1" quotePrefix="1">
      <alignment horizontal="center"/>
    </xf>
    <xf numFmtId="17" fontId="12" fillId="0" borderId="40" xfId="0" applyNumberFormat="1" applyFont="1" applyBorder="1" applyAlignment="1" quotePrefix="1">
      <alignment horizontal="center"/>
    </xf>
    <xf numFmtId="17" fontId="12" fillId="0" borderId="41" xfId="0" applyNumberFormat="1" applyFont="1" applyBorder="1" applyAlignment="1" quotePrefix="1">
      <alignment horizontal="center"/>
    </xf>
    <xf numFmtId="17" fontId="12" fillId="0" borderId="42" xfId="0" applyNumberFormat="1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selection activeCell="B24" sqref="B24"/>
    </sheetView>
  </sheetViews>
  <sheetFormatPr defaultColWidth="9.00390625" defaultRowHeight="21.75" customHeight="1"/>
  <cols>
    <col min="1" max="1" width="4.125" style="6" customWidth="1"/>
    <col min="2" max="2" width="37.125" style="6" customWidth="1"/>
    <col min="3" max="3" width="14.625" style="6" customWidth="1"/>
    <col min="4" max="4" width="4.625" style="6" hidden="1" customWidth="1"/>
    <col min="5" max="5" width="10.125" style="6" hidden="1" customWidth="1"/>
    <col min="6" max="6" width="4.625" style="6" hidden="1" customWidth="1"/>
    <col min="7" max="7" width="10.375" style="6" hidden="1" customWidth="1"/>
    <col min="8" max="8" width="4.50390625" style="6" hidden="1" customWidth="1"/>
    <col min="9" max="9" width="10.50390625" style="6" hidden="1" customWidth="1"/>
    <col min="10" max="10" width="4.625" style="6" hidden="1" customWidth="1"/>
    <col min="11" max="11" width="9.875" style="6" hidden="1" customWidth="1"/>
    <col min="12" max="12" width="4.625" style="6" hidden="1" customWidth="1"/>
    <col min="13" max="13" width="10.375" style="6" hidden="1" customWidth="1"/>
    <col min="14" max="14" width="4.625" style="6" hidden="1" customWidth="1"/>
    <col min="15" max="15" width="10.125" style="6" hidden="1" customWidth="1"/>
    <col min="16" max="16" width="4.625" style="6" hidden="1" customWidth="1"/>
    <col min="17" max="17" width="10.125" style="6" hidden="1" customWidth="1"/>
    <col min="18" max="18" width="4.625" style="6" hidden="1" customWidth="1"/>
    <col min="19" max="19" width="10.375" style="6" hidden="1" customWidth="1"/>
    <col min="20" max="20" width="4.625" style="6" hidden="1" customWidth="1"/>
    <col min="21" max="21" width="10.375" style="6" hidden="1" customWidth="1"/>
    <col min="22" max="22" width="4.625" style="6" hidden="1" customWidth="1"/>
    <col min="23" max="23" width="10.125" style="6" hidden="1" customWidth="1"/>
    <col min="24" max="24" width="4.625" style="6" hidden="1" customWidth="1"/>
    <col min="25" max="25" width="10.50390625" style="6" hidden="1" customWidth="1"/>
    <col min="26" max="26" width="4.625" style="6" hidden="1" customWidth="1"/>
    <col min="27" max="27" width="11.375" style="6" hidden="1" customWidth="1"/>
    <col min="28" max="28" width="8.50390625" style="6" customWidth="1"/>
    <col min="29" max="29" width="17.125" style="6" customWidth="1"/>
    <col min="30" max="30" width="9.125" style="6" customWidth="1"/>
    <col min="31" max="31" width="9.875" style="6" customWidth="1"/>
    <col min="32" max="16384" width="9.125" style="6" customWidth="1"/>
  </cols>
  <sheetData>
    <row r="1" spans="1:31" s="7" customFormat="1" ht="21.75" customHeight="1">
      <c r="A1" s="119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3" spans="4:5" ht="21.75" customHeight="1" thickBot="1">
      <c r="D3" s="116" t="s">
        <v>79</v>
      </c>
      <c r="E3" s="116"/>
    </row>
    <row r="4" spans="1:31" ht="21.75" customHeight="1">
      <c r="A4" s="26" t="s">
        <v>0</v>
      </c>
      <c r="B4" s="27" t="s">
        <v>27</v>
      </c>
      <c r="C4" s="28" t="s">
        <v>85</v>
      </c>
      <c r="D4" s="29">
        <v>36526</v>
      </c>
      <c r="E4" s="30"/>
      <c r="F4" s="31">
        <v>36557</v>
      </c>
      <c r="G4" s="30"/>
      <c r="H4" s="31">
        <v>36586</v>
      </c>
      <c r="I4" s="30"/>
      <c r="J4" s="31">
        <v>36617</v>
      </c>
      <c r="K4" s="30"/>
      <c r="L4" s="31">
        <v>36647</v>
      </c>
      <c r="M4" s="30"/>
      <c r="N4" s="31">
        <v>36678</v>
      </c>
      <c r="O4" s="30"/>
      <c r="P4" s="31">
        <v>36708</v>
      </c>
      <c r="Q4" s="30"/>
      <c r="R4" s="31">
        <v>36739</v>
      </c>
      <c r="S4" s="30"/>
      <c r="T4" s="31">
        <v>36770</v>
      </c>
      <c r="U4" s="30"/>
      <c r="V4" s="31">
        <v>36800</v>
      </c>
      <c r="W4" s="30"/>
      <c r="X4" s="31">
        <v>36831</v>
      </c>
      <c r="Y4" s="30"/>
      <c r="Z4" s="31">
        <v>36861</v>
      </c>
      <c r="AA4" s="30"/>
      <c r="AB4" s="117" t="s">
        <v>83</v>
      </c>
      <c r="AC4" s="118"/>
      <c r="AD4" s="112" t="s">
        <v>93</v>
      </c>
      <c r="AE4" s="32" t="s">
        <v>84</v>
      </c>
    </row>
    <row r="5" spans="1:31" ht="21.75" customHeight="1" thickBot="1">
      <c r="A5" s="33" t="s">
        <v>1</v>
      </c>
      <c r="B5" s="34" t="s">
        <v>28</v>
      </c>
      <c r="C5" s="35">
        <v>2000</v>
      </c>
      <c r="D5" s="36" t="s">
        <v>29</v>
      </c>
      <c r="E5" s="37" t="s">
        <v>30</v>
      </c>
      <c r="F5" s="37" t="s">
        <v>29</v>
      </c>
      <c r="G5" s="37" t="s">
        <v>30</v>
      </c>
      <c r="H5" s="37" t="s">
        <v>29</v>
      </c>
      <c r="I5" s="37" t="s">
        <v>30</v>
      </c>
      <c r="J5" s="37" t="s">
        <v>29</v>
      </c>
      <c r="K5" s="37" t="s">
        <v>30</v>
      </c>
      <c r="L5" s="37" t="s">
        <v>29</v>
      </c>
      <c r="M5" s="37" t="s">
        <v>30</v>
      </c>
      <c r="N5" s="37" t="s">
        <v>29</v>
      </c>
      <c r="O5" s="37" t="s">
        <v>30</v>
      </c>
      <c r="P5" s="37" t="s">
        <v>29</v>
      </c>
      <c r="Q5" s="37" t="s">
        <v>30</v>
      </c>
      <c r="R5" s="37" t="s">
        <v>29</v>
      </c>
      <c r="S5" s="37" t="s">
        <v>30</v>
      </c>
      <c r="T5" s="37" t="s">
        <v>29</v>
      </c>
      <c r="U5" s="37" t="s">
        <v>30</v>
      </c>
      <c r="V5" s="37" t="s">
        <v>29</v>
      </c>
      <c r="W5" s="37" t="s">
        <v>30</v>
      </c>
      <c r="X5" s="37" t="s">
        <v>29</v>
      </c>
      <c r="Y5" s="37" t="s">
        <v>30</v>
      </c>
      <c r="Z5" s="37" t="s">
        <v>29</v>
      </c>
      <c r="AA5" s="37" t="s">
        <v>30</v>
      </c>
      <c r="AB5" s="38" t="s">
        <v>29</v>
      </c>
      <c r="AC5" s="39" t="s">
        <v>30</v>
      </c>
      <c r="AD5" s="113"/>
      <c r="AE5" s="40"/>
    </row>
    <row r="6" spans="1:31" ht="21.75" customHeight="1">
      <c r="A6" s="41" t="s">
        <v>2</v>
      </c>
      <c r="B6" s="41" t="s">
        <v>31</v>
      </c>
      <c r="C6" s="42">
        <v>1366800</v>
      </c>
      <c r="D6" s="42">
        <v>59</v>
      </c>
      <c r="E6" s="43">
        <v>94080.4</v>
      </c>
      <c r="F6" s="42">
        <v>28</v>
      </c>
      <c r="G6" s="43">
        <v>53527</v>
      </c>
      <c r="H6" s="44">
        <v>76</v>
      </c>
      <c r="I6" s="43">
        <v>118156.3</v>
      </c>
      <c r="J6" s="42">
        <v>60</v>
      </c>
      <c r="K6" s="43">
        <v>87227.3</v>
      </c>
      <c r="L6" s="42">
        <v>62</v>
      </c>
      <c r="M6" s="43">
        <v>85659.9</v>
      </c>
      <c r="N6" s="42">
        <v>76</v>
      </c>
      <c r="O6" s="43">
        <v>121118.5</v>
      </c>
      <c r="P6" s="42">
        <v>62</v>
      </c>
      <c r="Q6" s="43">
        <v>101492</v>
      </c>
      <c r="R6" s="42">
        <v>17</v>
      </c>
      <c r="S6" s="43">
        <v>31714.5</v>
      </c>
      <c r="T6" s="42">
        <v>31</v>
      </c>
      <c r="U6" s="43">
        <v>43089.3</v>
      </c>
      <c r="V6" s="42">
        <v>54</v>
      </c>
      <c r="W6" s="43">
        <v>96210.1</v>
      </c>
      <c r="X6" s="42">
        <v>61</v>
      </c>
      <c r="Y6" s="43">
        <v>111123</v>
      </c>
      <c r="Z6" s="42">
        <v>86</v>
      </c>
      <c r="AA6" s="43">
        <v>147248.7</v>
      </c>
      <c r="AB6" s="45">
        <v>672</v>
      </c>
      <c r="AC6" s="46">
        <v>1090647</v>
      </c>
      <c r="AD6" s="43">
        <f>+AC6/C6*100</f>
        <v>79.79565408252853</v>
      </c>
      <c r="AE6" s="47">
        <v>15.845319500117897</v>
      </c>
    </row>
    <row r="7" spans="1:31" ht="21.75" customHeight="1">
      <c r="A7" s="48" t="s">
        <v>5</v>
      </c>
      <c r="B7" s="48" t="s">
        <v>32</v>
      </c>
      <c r="C7" s="49">
        <v>0</v>
      </c>
      <c r="D7" s="48"/>
      <c r="E7" s="50">
        <v>0</v>
      </c>
      <c r="F7" s="49"/>
      <c r="G7" s="50">
        <v>0</v>
      </c>
      <c r="H7" s="51"/>
      <c r="I7" s="50">
        <v>0</v>
      </c>
      <c r="J7" s="50"/>
      <c r="K7" s="50">
        <v>0</v>
      </c>
      <c r="L7" s="50"/>
      <c r="M7" s="50">
        <v>0</v>
      </c>
      <c r="N7" s="50"/>
      <c r="O7" s="50">
        <v>0</v>
      </c>
      <c r="P7" s="50"/>
      <c r="Q7" s="50">
        <v>0</v>
      </c>
      <c r="R7" s="50"/>
      <c r="S7" s="50">
        <v>0</v>
      </c>
      <c r="T7" s="50"/>
      <c r="U7" s="50">
        <v>0</v>
      </c>
      <c r="V7" s="49">
        <v>10</v>
      </c>
      <c r="W7" s="50">
        <v>12148.1</v>
      </c>
      <c r="X7" s="50"/>
      <c r="Y7" s="50">
        <v>0</v>
      </c>
      <c r="Z7" s="50">
        <v>10</v>
      </c>
      <c r="AA7" s="50">
        <v>12148.1</v>
      </c>
      <c r="AB7" s="52">
        <v>20</v>
      </c>
      <c r="AC7" s="53">
        <v>24296.2</v>
      </c>
      <c r="AD7" s="43">
        <v>0</v>
      </c>
      <c r="AE7" s="54">
        <v>0.47158688988446124</v>
      </c>
    </row>
    <row r="8" spans="1:31" ht="21.75" customHeight="1">
      <c r="A8" s="48" t="s">
        <v>7</v>
      </c>
      <c r="B8" s="48" t="s">
        <v>33</v>
      </c>
      <c r="C8" s="49">
        <v>1900800</v>
      </c>
      <c r="D8" s="48">
        <v>166</v>
      </c>
      <c r="E8" s="50">
        <v>282352.6</v>
      </c>
      <c r="F8" s="49">
        <v>120</v>
      </c>
      <c r="G8" s="50">
        <v>212382.5</v>
      </c>
      <c r="H8" s="51">
        <v>108</v>
      </c>
      <c r="I8" s="50">
        <v>208056.8</v>
      </c>
      <c r="J8" s="48">
        <v>85</v>
      </c>
      <c r="K8" s="50">
        <v>200394.4</v>
      </c>
      <c r="L8" s="48">
        <v>213</v>
      </c>
      <c r="M8" s="50">
        <v>403160.1</v>
      </c>
      <c r="N8" s="48">
        <v>107</v>
      </c>
      <c r="O8" s="50">
        <v>212454.7</v>
      </c>
      <c r="P8" s="48">
        <v>47</v>
      </c>
      <c r="Q8" s="50">
        <v>117540</v>
      </c>
      <c r="R8" s="48">
        <v>113</v>
      </c>
      <c r="S8" s="50">
        <v>230600.4</v>
      </c>
      <c r="T8" s="48">
        <v>31</v>
      </c>
      <c r="U8" s="50">
        <v>73342.7</v>
      </c>
      <c r="V8" s="48">
        <v>112</v>
      </c>
      <c r="W8" s="50">
        <v>236309.4</v>
      </c>
      <c r="X8" s="48">
        <v>151</v>
      </c>
      <c r="Y8" s="50">
        <v>329843.7</v>
      </c>
      <c r="Z8" s="48">
        <v>140</v>
      </c>
      <c r="AA8" s="50">
        <v>301123.4</v>
      </c>
      <c r="AB8" s="115">
        <v>1393</v>
      </c>
      <c r="AC8" s="53">
        <v>2807560.7</v>
      </c>
      <c r="AD8" s="43">
        <f aca="true" t="shared" si="0" ref="AD8:AD23">+AC8/C8*100</f>
        <v>147.7041614057239</v>
      </c>
      <c r="AE8" s="54">
        <v>32.84602688045272</v>
      </c>
    </row>
    <row r="9" spans="1:31" ht="21.75" customHeight="1">
      <c r="A9" s="48" t="s">
        <v>9</v>
      </c>
      <c r="B9" s="48" t="s">
        <v>34</v>
      </c>
      <c r="C9" s="49">
        <v>436800</v>
      </c>
      <c r="D9" s="48"/>
      <c r="E9" s="50">
        <v>0</v>
      </c>
      <c r="F9" s="49"/>
      <c r="G9" s="50">
        <v>0</v>
      </c>
      <c r="H9" s="51"/>
      <c r="I9" s="50">
        <v>0</v>
      </c>
      <c r="J9" s="48"/>
      <c r="K9" s="50">
        <v>0</v>
      </c>
      <c r="L9" s="48"/>
      <c r="M9" s="50">
        <v>0</v>
      </c>
      <c r="N9" s="48"/>
      <c r="O9" s="50">
        <v>0</v>
      </c>
      <c r="P9" s="48"/>
      <c r="Q9" s="50">
        <v>0</v>
      </c>
      <c r="R9" s="48"/>
      <c r="S9" s="50">
        <v>0</v>
      </c>
      <c r="T9" s="48"/>
      <c r="U9" s="50">
        <v>0</v>
      </c>
      <c r="V9" s="48"/>
      <c r="W9" s="50">
        <v>0</v>
      </c>
      <c r="X9" s="48">
        <v>180</v>
      </c>
      <c r="Y9" s="50">
        <v>386487.2</v>
      </c>
      <c r="Z9" s="48">
        <v>111</v>
      </c>
      <c r="AA9" s="50">
        <v>259149.4</v>
      </c>
      <c r="AB9" s="52">
        <v>291</v>
      </c>
      <c r="AC9" s="53">
        <v>645636.6</v>
      </c>
      <c r="AD9" s="43">
        <f t="shared" si="0"/>
        <v>147.8105769230769</v>
      </c>
      <c r="AE9" s="54">
        <v>6.861589247818911</v>
      </c>
    </row>
    <row r="10" spans="1:31" ht="21.75" customHeight="1">
      <c r="A10" s="48" t="s">
        <v>11</v>
      </c>
      <c r="B10" s="48" t="s">
        <v>94</v>
      </c>
      <c r="C10" s="49"/>
      <c r="D10" s="48"/>
      <c r="E10" s="50"/>
      <c r="F10" s="49"/>
      <c r="G10" s="50"/>
      <c r="H10" s="51"/>
      <c r="I10" s="50"/>
      <c r="J10" s="48"/>
      <c r="K10" s="50"/>
      <c r="L10" s="48"/>
      <c r="M10" s="50"/>
      <c r="N10" s="48"/>
      <c r="O10" s="50"/>
      <c r="P10" s="48"/>
      <c r="Q10" s="50"/>
      <c r="R10" s="48"/>
      <c r="S10" s="50"/>
      <c r="T10" s="48"/>
      <c r="U10" s="50"/>
      <c r="V10" s="48"/>
      <c r="W10" s="50"/>
      <c r="X10" s="48"/>
      <c r="Y10" s="50"/>
      <c r="Z10" s="48"/>
      <c r="AA10" s="50"/>
      <c r="AB10" s="52"/>
      <c r="AC10" s="53"/>
      <c r="AD10" s="43"/>
      <c r="AE10" s="54"/>
    </row>
    <row r="11" spans="1:31" ht="21.75" customHeight="1">
      <c r="A11" s="48" t="s">
        <v>95</v>
      </c>
      <c r="B11" s="48" t="s">
        <v>45</v>
      </c>
      <c r="C11" s="49">
        <v>282000</v>
      </c>
      <c r="D11" s="48">
        <v>98</v>
      </c>
      <c r="E11" s="50">
        <v>129158.6</v>
      </c>
      <c r="F11" s="49">
        <v>202</v>
      </c>
      <c r="G11" s="50">
        <v>312045.9</v>
      </c>
      <c r="H11" s="51">
        <v>142</v>
      </c>
      <c r="I11" s="50">
        <v>192555</v>
      </c>
      <c r="J11" s="48"/>
      <c r="K11" s="50">
        <v>0</v>
      </c>
      <c r="L11" s="48"/>
      <c r="M11" s="50">
        <v>0</v>
      </c>
      <c r="N11" s="48"/>
      <c r="O11" s="50">
        <v>0</v>
      </c>
      <c r="P11" s="48"/>
      <c r="Q11" s="50">
        <v>0</v>
      </c>
      <c r="R11" s="48"/>
      <c r="S11" s="50">
        <v>0</v>
      </c>
      <c r="T11" s="48"/>
      <c r="U11" s="50">
        <v>0</v>
      </c>
      <c r="V11" s="48"/>
      <c r="W11" s="50">
        <v>0</v>
      </c>
      <c r="X11" s="48"/>
      <c r="Y11" s="50">
        <v>0</v>
      </c>
      <c r="Z11" s="48"/>
      <c r="AA11" s="50">
        <v>0</v>
      </c>
      <c r="AB11" s="52">
        <v>442</v>
      </c>
      <c r="AC11" s="53">
        <v>633759.5</v>
      </c>
      <c r="AD11" s="43">
        <f t="shared" si="0"/>
        <v>224.73741134751774</v>
      </c>
      <c r="AE11" s="54">
        <v>10.422070266446593</v>
      </c>
    </row>
    <row r="12" spans="1:31" ht="21.75" customHeight="1">
      <c r="A12" s="48" t="s">
        <v>96</v>
      </c>
      <c r="B12" s="48" t="s">
        <v>86</v>
      </c>
      <c r="C12" s="49">
        <v>480000</v>
      </c>
      <c r="D12" s="48"/>
      <c r="E12" s="50">
        <v>0</v>
      </c>
      <c r="F12" s="49">
        <v>20</v>
      </c>
      <c r="G12" s="50">
        <v>24571.8</v>
      </c>
      <c r="H12" s="51"/>
      <c r="I12" s="50">
        <v>0</v>
      </c>
      <c r="J12" s="48"/>
      <c r="K12" s="50">
        <v>0</v>
      </c>
      <c r="L12" s="48"/>
      <c r="M12" s="50">
        <v>0</v>
      </c>
      <c r="N12" s="48"/>
      <c r="O12" s="50">
        <v>0</v>
      </c>
      <c r="P12" s="48"/>
      <c r="Q12" s="50">
        <v>0</v>
      </c>
      <c r="R12" s="48"/>
      <c r="S12" s="50">
        <v>0</v>
      </c>
      <c r="T12" s="48"/>
      <c r="U12" s="50">
        <v>0</v>
      </c>
      <c r="V12" s="48"/>
      <c r="W12" s="50">
        <v>0</v>
      </c>
      <c r="X12" s="48"/>
      <c r="Y12" s="50">
        <v>0</v>
      </c>
      <c r="Z12" s="48"/>
      <c r="AA12" s="50">
        <v>0</v>
      </c>
      <c r="AB12" s="52">
        <v>20</v>
      </c>
      <c r="AC12" s="53">
        <v>24571.8</v>
      </c>
      <c r="AD12" s="43">
        <f t="shared" si="0"/>
        <v>5.119125</v>
      </c>
      <c r="AE12" s="54">
        <v>0.47158688988446124</v>
      </c>
    </row>
    <row r="13" spans="1:31" ht="21.75" customHeight="1">
      <c r="A13" s="48" t="s">
        <v>13</v>
      </c>
      <c r="B13" s="48" t="s">
        <v>35</v>
      </c>
      <c r="C13" s="49">
        <v>0</v>
      </c>
      <c r="D13" s="48"/>
      <c r="E13" s="50">
        <v>0</v>
      </c>
      <c r="F13" s="49"/>
      <c r="G13" s="50">
        <v>0</v>
      </c>
      <c r="H13" s="51"/>
      <c r="I13" s="50">
        <v>0</v>
      </c>
      <c r="J13" s="48"/>
      <c r="K13" s="50">
        <v>0</v>
      </c>
      <c r="L13" s="48"/>
      <c r="M13" s="50">
        <v>0</v>
      </c>
      <c r="N13" s="48"/>
      <c r="O13" s="50">
        <v>0</v>
      </c>
      <c r="P13" s="48"/>
      <c r="Q13" s="50">
        <v>0</v>
      </c>
      <c r="R13" s="48"/>
      <c r="S13" s="50">
        <v>0</v>
      </c>
      <c r="T13" s="48"/>
      <c r="U13" s="50">
        <v>0</v>
      </c>
      <c r="V13" s="48"/>
      <c r="W13" s="50">
        <v>0</v>
      </c>
      <c r="X13" s="48"/>
      <c r="Y13" s="50">
        <v>0</v>
      </c>
      <c r="Z13" s="48"/>
      <c r="AA13" s="50">
        <v>0</v>
      </c>
      <c r="AB13" s="52">
        <v>0</v>
      </c>
      <c r="AC13" s="53">
        <v>0</v>
      </c>
      <c r="AD13" s="43">
        <v>0</v>
      </c>
      <c r="AE13" s="54">
        <v>0</v>
      </c>
    </row>
    <row r="14" spans="1:31" ht="21.75" customHeight="1">
      <c r="A14" s="48" t="s">
        <v>15</v>
      </c>
      <c r="B14" s="48" t="s">
        <v>36</v>
      </c>
      <c r="C14" s="49">
        <v>118800</v>
      </c>
      <c r="D14" s="48"/>
      <c r="E14" s="50">
        <v>0</v>
      </c>
      <c r="F14" s="49"/>
      <c r="G14" s="50">
        <v>0</v>
      </c>
      <c r="H14" s="51"/>
      <c r="I14" s="50">
        <v>0</v>
      </c>
      <c r="J14" s="48"/>
      <c r="K14" s="50">
        <v>0</v>
      </c>
      <c r="L14" s="48"/>
      <c r="M14" s="50">
        <v>0</v>
      </c>
      <c r="N14" s="48"/>
      <c r="O14" s="50">
        <v>0</v>
      </c>
      <c r="P14" s="48"/>
      <c r="Q14" s="50">
        <v>0</v>
      </c>
      <c r="R14" s="48"/>
      <c r="S14" s="50">
        <v>0</v>
      </c>
      <c r="T14" s="48"/>
      <c r="U14" s="50">
        <v>0</v>
      </c>
      <c r="V14" s="48"/>
      <c r="W14" s="50">
        <v>0</v>
      </c>
      <c r="X14" s="48"/>
      <c r="Y14" s="50">
        <v>0</v>
      </c>
      <c r="Z14" s="48"/>
      <c r="AA14" s="50">
        <v>0</v>
      </c>
      <c r="AB14" s="52">
        <v>0</v>
      </c>
      <c r="AC14" s="53">
        <v>0</v>
      </c>
      <c r="AD14" s="43">
        <f t="shared" si="0"/>
        <v>0</v>
      </c>
      <c r="AE14" s="54">
        <v>0</v>
      </c>
    </row>
    <row r="15" spans="1:31" ht="21.75" customHeight="1">
      <c r="A15" s="48" t="s">
        <v>17</v>
      </c>
      <c r="B15" s="48" t="s">
        <v>37</v>
      </c>
      <c r="C15" s="49">
        <v>105600</v>
      </c>
      <c r="D15" s="48">
        <v>40</v>
      </c>
      <c r="E15" s="50">
        <v>74592.5</v>
      </c>
      <c r="F15" s="49">
        <v>36</v>
      </c>
      <c r="G15" s="50">
        <v>61483.4</v>
      </c>
      <c r="H15" s="51">
        <v>46</v>
      </c>
      <c r="I15" s="50">
        <v>77666.2</v>
      </c>
      <c r="J15" s="48">
        <v>40</v>
      </c>
      <c r="K15" s="50">
        <v>69170.9</v>
      </c>
      <c r="L15" s="48">
        <v>39</v>
      </c>
      <c r="M15" s="50">
        <v>67056.4</v>
      </c>
      <c r="N15" s="48">
        <v>40</v>
      </c>
      <c r="O15" s="50">
        <v>70614.7</v>
      </c>
      <c r="P15" s="48">
        <v>49</v>
      </c>
      <c r="Q15" s="50">
        <v>94109.6</v>
      </c>
      <c r="R15" s="48">
        <v>40</v>
      </c>
      <c r="S15" s="50">
        <v>73228.2</v>
      </c>
      <c r="T15" s="48">
        <v>52</v>
      </c>
      <c r="U15" s="50">
        <v>94965.9</v>
      </c>
      <c r="V15" s="48">
        <v>51</v>
      </c>
      <c r="W15" s="50">
        <v>108504.4</v>
      </c>
      <c r="X15" s="48">
        <v>40</v>
      </c>
      <c r="Y15" s="50">
        <v>76229.7</v>
      </c>
      <c r="Z15" s="48">
        <v>44</v>
      </c>
      <c r="AA15" s="50">
        <v>92811.5</v>
      </c>
      <c r="AB15" s="52">
        <v>517</v>
      </c>
      <c r="AC15" s="53">
        <v>960433.4</v>
      </c>
      <c r="AD15" s="43">
        <f t="shared" si="0"/>
        <v>909.5013257575758</v>
      </c>
      <c r="AE15" s="54">
        <v>12.190521103513323</v>
      </c>
    </row>
    <row r="16" spans="1:31" ht="21.75" customHeight="1">
      <c r="A16" s="48" t="s">
        <v>19</v>
      </c>
      <c r="B16" s="48" t="s">
        <v>38</v>
      </c>
      <c r="C16" s="49">
        <v>0</v>
      </c>
      <c r="D16" s="48"/>
      <c r="E16" s="50">
        <v>0</v>
      </c>
      <c r="F16" s="49"/>
      <c r="G16" s="50">
        <v>0</v>
      </c>
      <c r="H16" s="51"/>
      <c r="I16" s="50">
        <v>0</v>
      </c>
      <c r="J16" s="48"/>
      <c r="K16" s="50">
        <v>0</v>
      </c>
      <c r="L16" s="48"/>
      <c r="M16" s="50">
        <v>0</v>
      </c>
      <c r="N16" s="48"/>
      <c r="O16" s="50">
        <v>0</v>
      </c>
      <c r="P16" s="48"/>
      <c r="Q16" s="50">
        <v>0</v>
      </c>
      <c r="R16" s="48"/>
      <c r="S16" s="50">
        <v>0</v>
      </c>
      <c r="T16" s="48"/>
      <c r="U16" s="50">
        <v>0</v>
      </c>
      <c r="V16" s="48"/>
      <c r="W16" s="50">
        <v>0</v>
      </c>
      <c r="X16" s="48"/>
      <c r="Y16" s="50">
        <v>0</v>
      </c>
      <c r="Z16" s="48"/>
      <c r="AA16" s="50">
        <v>0</v>
      </c>
      <c r="AB16" s="52">
        <v>0</v>
      </c>
      <c r="AC16" s="53">
        <v>0</v>
      </c>
      <c r="AD16" s="43">
        <v>0</v>
      </c>
      <c r="AE16" s="54">
        <v>0</v>
      </c>
    </row>
    <row r="17" spans="1:31" ht="21.75" customHeight="1">
      <c r="A17" s="48" t="s">
        <v>20</v>
      </c>
      <c r="B17" s="48" t="s">
        <v>39</v>
      </c>
      <c r="C17" s="49">
        <v>0</v>
      </c>
      <c r="D17" s="48"/>
      <c r="E17" s="50">
        <v>0</v>
      </c>
      <c r="F17" s="49"/>
      <c r="G17" s="50">
        <v>0</v>
      </c>
      <c r="H17" s="51"/>
      <c r="I17" s="50">
        <v>0</v>
      </c>
      <c r="J17" s="48"/>
      <c r="K17" s="50">
        <v>0</v>
      </c>
      <c r="L17" s="48"/>
      <c r="M17" s="50">
        <v>0</v>
      </c>
      <c r="N17" s="48"/>
      <c r="O17" s="50">
        <v>0</v>
      </c>
      <c r="P17" s="48"/>
      <c r="Q17" s="50">
        <v>0</v>
      </c>
      <c r="R17" s="48"/>
      <c r="S17" s="50">
        <v>0</v>
      </c>
      <c r="T17" s="48"/>
      <c r="U17" s="50">
        <v>0</v>
      </c>
      <c r="V17" s="48"/>
      <c r="W17" s="50">
        <v>0</v>
      </c>
      <c r="X17" s="48"/>
      <c r="Y17" s="50">
        <v>0</v>
      </c>
      <c r="Z17" s="48"/>
      <c r="AA17" s="50">
        <v>0</v>
      </c>
      <c r="AB17" s="52">
        <v>0</v>
      </c>
      <c r="AC17" s="53">
        <v>0</v>
      </c>
      <c r="AD17" s="43">
        <v>0</v>
      </c>
      <c r="AE17" s="54">
        <v>0</v>
      </c>
    </row>
    <row r="18" spans="1:31" ht="21.75" customHeight="1">
      <c r="A18" s="48" t="s">
        <v>21</v>
      </c>
      <c r="B18" s="48" t="s">
        <v>40</v>
      </c>
      <c r="C18" s="49">
        <v>55200</v>
      </c>
      <c r="D18" s="48"/>
      <c r="E18" s="50">
        <v>0</v>
      </c>
      <c r="F18" s="49"/>
      <c r="G18" s="50">
        <v>0</v>
      </c>
      <c r="H18" s="51"/>
      <c r="I18" s="50">
        <v>0</v>
      </c>
      <c r="J18" s="48">
        <v>20</v>
      </c>
      <c r="K18" s="50">
        <v>31584.7</v>
      </c>
      <c r="L18" s="48">
        <v>31</v>
      </c>
      <c r="M18" s="50">
        <v>53556.7</v>
      </c>
      <c r="N18" s="48">
        <v>40</v>
      </c>
      <c r="O18" s="50">
        <v>73106.5</v>
      </c>
      <c r="P18" s="48">
        <v>10</v>
      </c>
      <c r="Q18" s="50">
        <v>14751.1</v>
      </c>
      <c r="R18" s="48"/>
      <c r="S18" s="50">
        <v>0</v>
      </c>
      <c r="T18" s="48"/>
      <c r="U18" s="50">
        <v>0</v>
      </c>
      <c r="V18" s="48">
        <v>20</v>
      </c>
      <c r="W18" s="50">
        <v>35644.7</v>
      </c>
      <c r="X18" s="48"/>
      <c r="Y18" s="50">
        <v>0</v>
      </c>
      <c r="Z18" s="48"/>
      <c r="AA18" s="50">
        <v>0</v>
      </c>
      <c r="AB18" s="52">
        <v>121</v>
      </c>
      <c r="AC18" s="53">
        <v>208643.7</v>
      </c>
      <c r="AD18" s="43">
        <f t="shared" si="0"/>
        <v>377.9777173913044</v>
      </c>
      <c r="AE18" s="54">
        <v>2.85310068380099</v>
      </c>
    </row>
    <row r="19" spans="1:31" ht="21.75" customHeight="1">
      <c r="A19" s="48" t="s">
        <v>22</v>
      </c>
      <c r="B19" s="48" t="s">
        <v>41</v>
      </c>
      <c r="C19" s="49">
        <v>320000</v>
      </c>
      <c r="D19" s="48"/>
      <c r="E19" s="50">
        <v>0</v>
      </c>
      <c r="F19" s="49"/>
      <c r="G19" s="50">
        <v>0</v>
      </c>
      <c r="H19" s="51"/>
      <c r="I19" s="50">
        <v>0</v>
      </c>
      <c r="J19" s="48"/>
      <c r="K19" s="50">
        <v>0</v>
      </c>
      <c r="L19" s="48"/>
      <c r="M19" s="50">
        <v>0</v>
      </c>
      <c r="N19" s="48"/>
      <c r="O19" s="50">
        <v>0</v>
      </c>
      <c r="P19" s="48"/>
      <c r="Q19" s="50">
        <v>0</v>
      </c>
      <c r="R19" s="48"/>
      <c r="S19" s="50">
        <v>0</v>
      </c>
      <c r="T19" s="48"/>
      <c r="U19" s="50">
        <v>0</v>
      </c>
      <c r="V19" s="48"/>
      <c r="W19" s="50">
        <v>0</v>
      </c>
      <c r="X19" s="48"/>
      <c r="Y19" s="50">
        <v>0</v>
      </c>
      <c r="Z19" s="48"/>
      <c r="AA19" s="50">
        <v>0</v>
      </c>
      <c r="AB19" s="52">
        <v>0</v>
      </c>
      <c r="AC19" s="53">
        <v>0</v>
      </c>
      <c r="AD19" s="43">
        <f t="shared" si="0"/>
        <v>0</v>
      </c>
      <c r="AE19" s="54">
        <v>0</v>
      </c>
    </row>
    <row r="20" spans="1:31" ht="21.75" customHeight="1">
      <c r="A20" s="48" t="s">
        <v>23</v>
      </c>
      <c r="B20" s="48" t="s">
        <v>42</v>
      </c>
      <c r="C20" s="49">
        <v>480000</v>
      </c>
      <c r="D20" s="48">
        <v>12</v>
      </c>
      <c r="E20" s="50">
        <v>21520.1</v>
      </c>
      <c r="F20" s="49"/>
      <c r="G20" s="50">
        <v>0</v>
      </c>
      <c r="H20" s="51"/>
      <c r="I20" s="50">
        <v>0</v>
      </c>
      <c r="J20" s="48"/>
      <c r="K20" s="50">
        <v>0</v>
      </c>
      <c r="L20" s="48"/>
      <c r="M20" s="50">
        <v>0</v>
      </c>
      <c r="N20" s="48"/>
      <c r="O20" s="50">
        <v>0</v>
      </c>
      <c r="P20" s="48"/>
      <c r="Q20" s="50">
        <v>0</v>
      </c>
      <c r="R20" s="48"/>
      <c r="S20" s="50">
        <v>0</v>
      </c>
      <c r="T20" s="48"/>
      <c r="U20" s="50">
        <v>0</v>
      </c>
      <c r="V20" s="48"/>
      <c r="W20" s="50">
        <v>0</v>
      </c>
      <c r="X20" s="48"/>
      <c r="Y20" s="50">
        <v>0</v>
      </c>
      <c r="Z20" s="48">
        <v>56</v>
      </c>
      <c r="AA20" s="50">
        <v>171026.3</v>
      </c>
      <c r="AB20" s="52">
        <v>68</v>
      </c>
      <c r="AC20" s="53">
        <v>192546.4</v>
      </c>
      <c r="AD20" s="43">
        <f t="shared" si="0"/>
        <v>40.11383333333333</v>
      </c>
      <c r="AE20" s="54">
        <v>1.603395425607168</v>
      </c>
    </row>
    <row r="21" spans="1:31" ht="21.75" customHeight="1">
      <c r="A21" s="48" t="s">
        <v>24</v>
      </c>
      <c r="B21" s="48" t="s">
        <v>97</v>
      </c>
      <c r="C21" s="49">
        <v>1044000</v>
      </c>
      <c r="D21" s="48">
        <v>40</v>
      </c>
      <c r="E21" s="50">
        <v>35061.1</v>
      </c>
      <c r="F21" s="49">
        <v>80</v>
      </c>
      <c r="G21" s="50">
        <v>85971.3</v>
      </c>
      <c r="H21" s="51">
        <v>80</v>
      </c>
      <c r="I21" s="50">
        <v>85971.3</v>
      </c>
      <c r="J21" s="48">
        <v>117</v>
      </c>
      <c r="K21" s="50">
        <v>136315</v>
      </c>
      <c r="L21" s="48">
        <v>80</v>
      </c>
      <c r="M21" s="50">
        <v>86141</v>
      </c>
      <c r="N21" s="48">
        <v>80</v>
      </c>
      <c r="O21" s="50">
        <v>89800.3</v>
      </c>
      <c r="P21" s="48">
        <v>80</v>
      </c>
      <c r="Q21" s="50">
        <v>89800.3</v>
      </c>
      <c r="R21" s="48"/>
      <c r="S21" s="50">
        <v>0</v>
      </c>
      <c r="T21" s="48"/>
      <c r="U21" s="50">
        <v>0</v>
      </c>
      <c r="V21" s="48">
        <v>40</v>
      </c>
      <c r="W21" s="50">
        <v>54439.9</v>
      </c>
      <c r="X21" s="48">
        <v>40</v>
      </c>
      <c r="Y21" s="50">
        <v>54439.9</v>
      </c>
      <c r="Z21" s="48">
        <v>60</v>
      </c>
      <c r="AA21" s="50">
        <v>74108</v>
      </c>
      <c r="AB21" s="52">
        <v>697</v>
      </c>
      <c r="AC21" s="53">
        <v>792048.1</v>
      </c>
      <c r="AD21" s="43">
        <f t="shared" si="0"/>
        <v>75.86667624521073</v>
      </c>
      <c r="AE21" s="54">
        <v>16.434803112473475</v>
      </c>
    </row>
    <row r="22" spans="1:31" ht="21.75" customHeight="1">
      <c r="A22" s="48" t="s">
        <v>25</v>
      </c>
      <c r="B22" s="48" t="s">
        <v>43</v>
      </c>
      <c r="C22" s="49">
        <v>0</v>
      </c>
      <c r="D22" s="48"/>
      <c r="E22" s="50">
        <v>0</v>
      </c>
      <c r="F22" s="49"/>
      <c r="G22" s="50">
        <v>0</v>
      </c>
      <c r="H22" s="51"/>
      <c r="I22" s="50">
        <v>0</v>
      </c>
      <c r="J22" s="48"/>
      <c r="K22" s="50">
        <v>0</v>
      </c>
      <c r="L22" s="48"/>
      <c r="M22" s="50">
        <v>0</v>
      </c>
      <c r="N22" s="48"/>
      <c r="O22" s="50">
        <v>0</v>
      </c>
      <c r="P22" s="48"/>
      <c r="Q22" s="50">
        <v>0</v>
      </c>
      <c r="R22" s="48"/>
      <c r="S22" s="50">
        <v>0</v>
      </c>
      <c r="T22" s="48"/>
      <c r="U22" s="50">
        <v>0</v>
      </c>
      <c r="V22" s="48"/>
      <c r="W22" s="50">
        <v>0</v>
      </c>
      <c r="X22" s="48"/>
      <c r="Y22" s="50">
        <v>0</v>
      </c>
      <c r="Z22" s="48"/>
      <c r="AA22" s="50">
        <v>0</v>
      </c>
      <c r="AB22" s="52">
        <v>0</v>
      </c>
      <c r="AC22" s="53">
        <v>0</v>
      </c>
      <c r="AD22" s="43">
        <v>0</v>
      </c>
      <c r="AE22" s="54">
        <v>0</v>
      </c>
    </row>
    <row r="23" spans="1:31" ht="21.75" customHeight="1" thickBot="1">
      <c r="A23" s="55"/>
      <c r="B23" s="56" t="s">
        <v>44</v>
      </c>
      <c r="C23" s="57">
        <v>6590000</v>
      </c>
      <c r="D23" s="55">
        <v>415</v>
      </c>
      <c r="E23" s="58">
        <v>636765.3</v>
      </c>
      <c r="F23" s="55">
        <v>486</v>
      </c>
      <c r="G23" s="58">
        <v>749981.9</v>
      </c>
      <c r="H23" s="59">
        <v>452</v>
      </c>
      <c r="I23" s="58">
        <v>682405.6</v>
      </c>
      <c r="J23" s="55">
        <v>322</v>
      </c>
      <c r="K23" s="58">
        <v>524692.3</v>
      </c>
      <c r="L23" s="55">
        <v>425</v>
      </c>
      <c r="M23" s="58">
        <v>695574.1</v>
      </c>
      <c r="N23" s="55">
        <v>343</v>
      </c>
      <c r="O23" s="58">
        <v>567094.7</v>
      </c>
      <c r="P23" s="55">
        <v>248</v>
      </c>
      <c r="Q23" s="58">
        <v>417693</v>
      </c>
      <c r="R23" s="55">
        <v>170</v>
      </c>
      <c r="S23" s="58">
        <v>335543.1</v>
      </c>
      <c r="T23" s="55">
        <v>114</v>
      </c>
      <c r="U23" s="58">
        <v>211397.9</v>
      </c>
      <c r="V23" s="55">
        <v>287</v>
      </c>
      <c r="W23" s="58">
        <v>543256.6</v>
      </c>
      <c r="X23" s="55">
        <v>472</v>
      </c>
      <c r="Y23" s="58">
        <v>958123.5</v>
      </c>
      <c r="Z23" s="55">
        <v>507</v>
      </c>
      <c r="AA23" s="58">
        <v>1057615.4</v>
      </c>
      <c r="AB23" s="57">
        <v>4241</v>
      </c>
      <c r="AC23" s="58">
        <v>7380143.4</v>
      </c>
      <c r="AD23" s="114">
        <f t="shared" si="0"/>
        <v>111.9900364188164</v>
      </c>
      <c r="AE23" s="60">
        <v>100</v>
      </c>
    </row>
    <row r="24" spans="29:30" ht="21.75" customHeight="1" thickTop="1">
      <c r="AC24" s="8"/>
      <c r="AD24" s="8"/>
    </row>
  </sheetData>
  <mergeCells count="3">
    <mergeCell ref="D3:E3"/>
    <mergeCell ref="AB4:AC4"/>
    <mergeCell ref="A1:AE1"/>
  </mergeCells>
  <printOptions/>
  <pageMargins left="0.59" right="0.75" top="1.22" bottom="1" header="0.53" footer="0"/>
  <pageSetup horizontalDpi="300" verticalDpi="300" orientation="portrait" paperSize="9" scale="90" r:id="rId1"/>
  <headerFooter alignWithMargins="0">
    <oddHeader>&amp;R&amp;"Arial CE,Bold"&amp;12PRILOGA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F41"/>
  <sheetViews>
    <sheetView zoomScale="75" zoomScaleNormal="75" workbookViewId="0" topLeftCell="A1">
      <selection activeCell="B27" sqref="B27"/>
    </sheetView>
  </sheetViews>
  <sheetFormatPr defaultColWidth="9.00390625" defaultRowHeight="15.75" customHeight="1"/>
  <cols>
    <col min="1" max="1" width="5.00390625" style="0" customWidth="1"/>
    <col min="2" max="2" width="47.125" style="0" customWidth="1"/>
    <col min="3" max="3" width="7.125" style="0" hidden="1" customWidth="1"/>
    <col min="4" max="4" width="14.375" style="0" hidden="1" customWidth="1"/>
    <col min="5" max="5" width="7.125" style="0" hidden="1" customWidth="1"/>
    <col min="6" max="6" width="10.50390625" style="0" hidden="1" customWidth="1"/>
    <col min="7" max="7" width="7.125" style="0" hidden="1" customWidth="1"/>
    <col min="8" max="8" width="11.625" style="0" hidden="1" customWidth="1"/>
    <col min="9" max="9" width="5.50390625" style="0" hidden="1" customWidth="1"/>
    <col min="10" max="10" width="10.875" style="0" hidden="1" customWidth="1"/>
    <col min="11" max="11" width="6.125" style="0" hidden="1" customWidth="1"/>
    <col min="12" max="12" width="12.125" style="0" hidden="1" customWidth="1"/>
    <col min="13" max="13" width="5.50390625" style="0" hidden="1" customWidth="1"/>
    <col min="14" max="14" width="9.875" style="0" hidden="1" customWidth="1"/>
    <col min="15" max="15" width="7.00390625" style="0" hidden="1" customWidth="1"/>
    <col min="16" max="16" width="10.375" style="0" hidden="1" customWidth="1"/>
    <col min="17" max="17" width="6.375" style="0" hidden="1" customWidth="1"/>
    <col min="18" max="18" width="11.375" style="0" hidden="1" customWidth="1"/>
    <col min="19" max="19" width="5.625" style="0" hidden="1" customWidth="1"/>
    <col min="20" max="20" width="12.875" style="0" hidden="1" customWidth="1"/>
    <col min="21" max="21" width="6.50390625" style="0" hidden="1" customWidth="1"/>
    <col min="22" max="22" width="11.375" style="0" hidden="1" customWidth="1"/>
    <col min="23" max="23" width="5.625" style="0" hidden="1" customWidth="1"/>
    <col min="24" max="24" width="10.375" style="0" hidden="1" customWidth="1"/>
    <col min="25" max="25" width="5.50390625" style="0" hidden="1" customWidth="1"/>
    <col min="26" max="26" width="11.50390625" style="0" hidden="1" customWidth="1"/>
    <col min="27" max="27" width="7.50390625" style="0" hidden="1" customWidth="1"/>
    <col min="28" max="28" width="10.50390625" style="0" hidden="1" customWidth="1"/>
    <col min="29" max="29" width="6.375" style="0" hidden="1" customWidth="1"/>
    <col min="30" max="30" width="11.875" style="0" hidden="1" customWidth="1"/>
    <col min="31" max="31" width="6.125" style="0" hidden="1" customWidth="1"/>
    <col min="32" max="32" width="10.50390625" style="0" hidden="1" customWidth="1"/>
    <col min="33" max="33" width="6.00390625" style="0" hidden="1" customWidth="1"/>
    <col min="34" max="34" width="12.50390625" style="0" hidden="1" customWidth="1"/>
    <col min="35" max="35" width="6.125" style="0" hidden="1" customWidth="1"/>
    <col min="36" max="36" width="10.125" style="0" hidden="1" customWidth="1"/>
    <col min="37" max="37" width="5.375" style="0" hidden="1" customWidth="1"/>
    <col min="38" max="38" width="10.125" style="0" hidden="1" customWidth="1"/>
    <col min="39" max="39" width="7.00390625" style="0" hidden="1" customWidth="1"/>
    <col min="40" max="40" width="11.00390625" style="0" hidden="1" customWidth="1"/>
    <col min="41" max="41" width="7.50390625" style="0" hidden="1" customWidth="1"/>
    <col min="42" max="42" width="10.00390625" style="0" hidden="1" customWidth="1"/>
    <col min="43" max="43" width="6.50390625" style="0" hidden="1" customWidth="1"/>
    <col min="44" max="44" width="13.125" style="0" hidden="1" customWidth="1"/>
    <col min="45" max="45" width="6.125" style="0" hidden="1" customWidth="1"/>
    <col min="46" max="46" width="11.00390625" style="0" hidden="1" customWidth="1"/>
    <col min="47" max="47" width="5.875" style="0" hidden="1" customWidth="1"/>
    <col min="48" max="48" width="11.50390625" style="0" hidden="1" customWidth="1"/>
    <col min="49" max="49" width="6.625" style="0" hidden="1" customWidth="1"/>
    <col min="50" max="50" width="9.875" style="0" hidden="1" customWidth="1"/>
    <col min="51" max="51" width="11.50390625" style="0" customWidth="1"/>
    <col min="52" max="52" width="16.625" style="0" customWidth="1"/>
    <col min="53" max="53" width="7.625" style="0" customWidth="1"/>
    <col min="54" max="54" width="18.50390625" style="0" customWidth="1"/>
    <col min="55" max="55" width="12.00390625" style="0" customWidth="1"/>
    <col min="56" max="56" width="10.625" style="0" customWidth="1"/>
    <col min="57" max="57" width="12.375" style="0" customWidth="1"/>
    <col min="58" max="58" width="11.125" style="0" customWidth="1"/>
  </cols>
  <sheetData>
    <row r="2" spans="1:58" ht="15.75" customHeight="1">
      <c r="A2" s="120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</row>
    <row r="3" spans="1:58" ht="15.75" customHeight="1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</row>
    <row r="6" ht="15.75" customHeight="1">
      <c r="C6" s="1"/>
    </row>
    <row r="8" ht="15.75" customHeight="1" thickBot="1"/>
    <row r="9" spans="1:58" ht="15.75" customHeight="1" thickBot="1">
      <c r="A9" s="61"/>
      <c r="B9" s="62"/>
      <c r="C9" s="126" t="s">
        <v>54</v>
      </c>
      <c r="D9" s="127"/>
      <c r="E9" s="127"/>
      <c r="F9" s="128"/>
      <c r="G9" s="126" t="s">
        <v>55</v>
      </c>
      <c r="H9" s="127"/>
      <c r="I9" s="127"/>
      <c r="J9" s="128"/>
      <c r="K9" s="123" t="s">
        <v>65</v>
      </c>
      <c r="L9" s="124"/>
      <c r="M9" s="124"/>
      <c r="N9" s="125"/>
      <c r="O9" s="123" t="s">
        <v>64</v>
      </c>
      <c r="P9" s="124"/>
      <c r="Q9" s="124"/>
      <c r="R9" s="125"/>
      <c r="S9" s="126" t="s">
        <v>63</v>
      </c>
      <c r="T9" s="127"/>
      <c r="U9" s="127"/>
      <c r="V9" s="128"/>
      <c r="W9" s="123" t="s">
        <v>62</v>
      </c>
      <c r="X9" s="124"/>
      <c r="Y9" s="124"/>
      <c r="Z9" s="125"/>
      <c r="AA9" s="123" t="s">
        <v>61</v>
      </c>
      <c r="AB9" s="124"/>
      <c r="AC9" s="124"/>
      <c r="AD9" s="125"/>
      <c r="AE9" s="123" t="s">
        <v>60</v>
      </c>
      <c r="AF9" s="124"/>
      <c r="AG9" s="124"/>
      <c r="AH9" s="125"/>
      <c r="AI9" s="123" t="s">
        <v>59</v>
      </c>
      <c r="AJ9" s="124"/>
      <c r="AK9" s="124"/>
      <c r="AL9" s="125"/>
      <c r="AM9" s="123" t="s">
        <v>58</v>
      </c>
      <c r="AN9" s="124"/>
      <c r="AO9" s="124"/>
      <c r="AP9" s="125"/>
      <c r="AQ9" s="134" t="s">
        <v>56</v>
      </c>
      <c r="AR9" s="135"/>
      <c r="AS9" s="135"/>
      <c r="AT9" s="136"/>
      <c r="AU9" s="134" t="s">
        <v>57</v>
      </c>
      <c r="AV9" s="135"/>
      <c r="AW9" s="135"/>
      <c r="AX9" s="136"/>
      <c r="AY9" s="137" t="s">
        <v>66</v>
      </c>
      <c r="AZ9" s="138"/>
      <c r="BA9" s="138"/>
      <c r="BB9" s="139"/>
      <c r="BC9" s="129" t="s">
        <v>67</v>
      </c>
      <c r="BD9" s="130"/>
      <c r="BE9" s="130"/>
      <c r="BF9" s="131"/>
    </row>
    <row r="10" spans="1:58" ht="15.75" customHeight="1">
      <c r="A10" s="109" t="s">
        <v>88</v>
      </c>
      <c r="B10" s="110" t="s">
        <v>91</v>
      </c>
      <c r="C10" s="64" t="s">
        <v>46</v>
      </c>
      <c r="D10" s="65"/>
      <c r="E10" s="66" t="s">
        <v>47</v>
      </c>
      <c r="F10" s="65"/>
      <c r="G10" s="64" t="s">
        <v>78</v>
      </c>
      <c r="H10" s="65"/>
      <c r="I10" s="66" t="s">
        <v>47</v>
      </c>
      <c r="J10" s="65"/>
      <c r="K10" s="64" t="s">
        <v>78</v>
      </c>
      <c r="L10" s="65"/>
      <c r="M10" s="66" t="s">
        <v>47</v>
      </c>
      <c r="N10" s="65"/>
      <c r="O10" s="64" t="s">
        <v>78</v>
      </c>
      <c r="P10" s="65"/>
      <c r="Q10" s="66" t="s">
        <v>47</v>
      </c>
      <c r="R10" s="65"/>
      <c r="S10" s="64" t="s">
        <v>78</v>
      </c>
      <c r="T10" s="65"/>
      <c r="U10" s="66" t="s">
        <v>47</v>
      </c>
      <c r="V10" s="65"/>
      <c r="W10" s="64" t="s">
        <v>78</v>
      </c>
      <c r="X10" s="65"/>
      <c r="Y10" s="66" t="s">
        <v>47</v>
      </c>
      <c r="Z10" s="65"/>
      <c r="AA10" s="64" t="s">
        <v>78</v>
      </c>
      <c r="AB10" s="65"/>
      <c r="AC10" s="66" t="s">
        <v>47</v>
      </c>
      <c r="AD10" s="65"/>
      <c r="AE10" s="64" t="s">
        <v>78</v>
      </c>
      <c r="AF10" s="65"/>
      <c r="AG10" s="66" t="s">
        <v>47</v>
      </c>
      <c r="AH10" s="65"/>
      <c r="AI10" s="64" t="s">
        <v>78</v>
      </c>
      <c r="AJ10" s="65"/>
      <c r="AK10" s="66" t="s">
        <v>47</v>
      </c>
      <c r="AL10" s="65"/>
      <c r="AM10" s="64" t="s">
        <v>78</v>
      </c>
      <c r="AN10" s="65"/>
      <c r="AO10" s="66" t="s">
        <v>47</v>
      </c>
      <c r="AP10" s="65"/>
      <c r="AQ10" s="64" t="s">
        <v>78</v>
      </c>
      <c r="AR10" s="65"/>
      <c r="AS10" s="66" t="s">
        <v>47</v>
      </c>
      <c r="AT10" s="65"/>
      <c r="AU10" s="64" t="s">
        <v>78</v>
      </c>
      <c r="AV10" s="65"/>
      <c r="AW10" s="66" t="s">
        <v>47</v>
      </c>
      <c r="AX10" s="67"/>
      <c r="AY10" s="121" t="s">
        <v>78</v>
      </c>
      <c r="AZ10" s="122"/>
      <c r="BA10" s="67" t="s">
        <v>47</v>
      </c>
      <c r="BB10" s="67"/>
      <c r="BC10" s="68" t="s">
        <v>70</v>
      </c>
      <c r="BD10" s="69" t="s">
        <v>71</v>
      </c>
      <c r="BE10" s="132" t="s">
        <v>69</v>
      </c>
      <c r="BF10" s="133"/>
    </row>
    <row r="11" spans="1:58" s="11" customFormat="1" ht="15.75" customHeight="1" thickBot="1">
      <c r="A11" s="70"/>
      <c r="B11" s="71"/>
      <c r="C11" s="70" t="s">
        <v>29</v>
      </c>
      <c r="D11" s="72" t="s">
        <v>30</v>
      </c>
      <c r="E11" s="73" t="s">
        <v>29</v>
      </c>
      <c r="F11" s="74" t="s">
        <v>30</v>
      </c>
      <c r="G11" s="70" t="s">
        <v>29</v>
      </c>
      <c r="H11" s="72" t="s">
        <v>30</v>
      </c>
      <c r="I11" s="73" t="s">
        <v>29</v>
      </c>
      <c r="J11" s="74" t="s">
        <v>30</v>
      </c>
      <c r="K11" s="70" t="s">
        <v>29</v>
      </c>
      <c r="L11" s="72" t="s">
        <v>30</v>
      </c>
      <c r="M11" s="73" t="s">
        <v>29</v>
      </c>
      <c r="N11" s="74" t="s">
        <v>30</v>
      </c>
      <c r="O11" s="70" t="s">
        <v>29</v>
      </c>
      <c r="P11" s="72" t="s">
        <v>30</v>
      </c>
      <c r="Q11" s="73" t="s">
        <v>29</v>
      </c>
      <c r="R11" s="74" t="s">
        <v>30</v>
      </c>
      <c r="S11" s="70" t="s">
        <v>29</v>
      </c>
      <c r="T11" s="72" t="s">
        <v>30</v>
      </c>
      <c r="U11" s="73" t="s">
        <v>29</v>
      </c>
      <c r="V11" s="74" t="s">
        <v>30</v>
      </c>
      <c r="W11" s="70" t="s">
        <v>29</v>
      </c>
      <c r="X11" s="72" t="s">
        <v>30</v>
      </c>
      <c r="Y11" s="73" t="s">
        <v>29</v>
      </c>
      <c r="Z11" s="74" t="s">
        <v>30</v>
      </c>
      <c r="AA11" s="70" t="s">
        <v>29</v>
      </c>
      <c r="AB11" s="72" t="s">
        <v>30</v>
      </c>
      <c r="AC11" s="73" t="s">
        <v>29</v>
      </c>
      <c r="AD11" s="74" t="s">
        <v>30</v>
      </c>
      <c r="AE11" s="70" t="s">
        <v>29</v>
      </c>
      <c r="AF11" s="72" t="s">
        <v>30</v>
      </c>
      <c r="AG11" s="73" t="s">
        <v>29</v>
      </c>
      <c r="AH11" s="74" t="s">
        <v>30</v>
      </c>
      <c r="AI11" s="70" t="s">
        <v>29</v>
      </c>
      <c r="AJ11" s="72" t="s">
        <v>30</v>
      </c>
      <c r="AK11" s="73" t="s">
        <v>29</v>
      </c>
      <c r="AL11" s="74" t="s">
        <v>30</v>
      </c>
      <c r="AM11" s="70" t="s">
        <v>29</v>
      </c>
      <c r="AN11" s="72" t="s">
        <v>30</v>
      </c>
      <c r="AO11" s="73" t="s">
        <v>29</v>
      </c>
      <c r="AP11" s="74" t="s">
        <v>30</v>
      </c>
      <c r="AQ11" s="70" t="s">
        <v>29</v>
      </c>
      <c r="AR11" s="72" t="s">
        <v>30</v>
      </c>
      <c r="AS11" s="73" t="s">
        <v>29</v>
      </c>
      <c r="AT11" s="74" t="s">
        <v>30</v>
      </c>
      <c r="AU11" s="70" t="s">
        <v>29</v>
      </c>
      <c r="AV11" s="72" t="s">
        <v>30</v>
      </c>
      <c r="AW11" s="73" t="s">
        <v>29</v>
      </c>
      <c r="AX11" s="75" t="s">
        <v>30</v>
      </c>
      <c r="AY11" s="70" t="s">
        <v>29</v>
      </c>
      <c r="AZ11" s="72" t="s">
        <v>30</v>
      </c>
      <c r="BA11" s="76" t="s">
        <v>29</v>
      </c>
      <c r="BB11" s="75" t="s">
        <v>30</v>
      </c>
      <c r="BC11" s="70" t="s">
        <v>77</v>
      </c>
      <c r="BD11" s="71" t="s">
        <v>68</v>
      </c>
      <c r="BE11" s="77" t="s">
        <v>89</v>
      </c>
      <c r="BF11" s="71" t="s">
        <v>90</v>
      </c>
    </row>
    <row r="12" spans="1:58" ht="15.75" customHeight="1">
      <c r="A12" s="78" t="s">
        <v>3</v>
      </c>
      <c r="B12" s="79" t="s">
        <v>31</v>
      </c>
      <c r="C12" s="80">
        <v>120</v>
      </c>
      <c r="D12" s="81" t="e">
        <f>+#REF!</f>
        <v>#REF!</v>
      </c>
      <c r="E12" s="81"/>
      <c r="F12" s="82" t="e">
        <f>+#REF!</f>
        <v>#REF!</v>
      </c>
      <c r="G12" s="80">
        <v>176</v>
      </c>
      <c r="H12" s="81" t="e">
        <f>+#REF!</f>
        <v>#REF!</v>
      </c>
      <c r="I12" s="81"/>
      <c r="J12" s="82" t="e">
        <f>+#REF!</f>
        <v>#REF!</v>
      </c>
      <c r="K12" s="83">
        <v>48</v>
      </c>
      <c r="L12" s="81" t="e">
        <f>+#REF!</f>
        <v>#REF!</v>
      </c>
      <c r="M12" s="84"/>
      <c r="N12" s="82" t="e">
        <f>+#REF!</f>
        <v>#REF!</v>
      </c>
      <c r="O12" s="80">
        <v>24</v>
      </c>
      <c r="P12" s="81" t="e">
        <f>+#REF!</f>
        <v>#REF!</v>
      </c>
      <c r="Q12" s="81"/>
      <c r="R12" s="82" t="e">
        <f>+#REF!</f>
        <v>#REF!</v>
      </c>
      <c r="S12" s="80">
        <v>80</v>
      </c>
      <c r="T12" s="81" t="e">
        <f>+#REF!</f>
        <v>#REF!</v>
      </c>
      <c r="U12" s="81"/>
      <c r="V12" s="82" t="e">
        <f>+#REF!</f>
        <v>#REF!</v>
      </c>
      <c r="W12" s="80"/>
      <c r="X12" s="81" t="e">
        <f>+#REF!</f>
        <v>#REF!</v>
      </c>
      <c r="Y12" s="81"/>
      <c r="Z12" s="82" t="e">
        <f>+#REF!</f>
        <v>#REF!</v>
      </c>
      <c r="AA12" s="80"/>
      <c r="AB12" s="81" t="e">
        <f>+#REF!</f>
        <v>#REF!</v>
      </c>
      <c r="AC12" s="81"/>
      <c r="AD12" s="82" t="e">
        <f>+#REF!</f>
        <v>#REF!</v>
      </c>
      <c r="AE12" s="80"/>
      <c r="AF12" s="81" t="e">
        <f>+#REF!</f>
        <v>#REF!</v>
      </c>
      <c r="AG12" s="81"/>
      <c r="AH12" s="82" t="e">
        <f>+#REF!</f>
        <v>#REF!</v>
      </c>
      <c r="AI12" s="80">
        <v>0</v>
      </c>
      <c r="AJ12" s="81" t="e">
        <f>+#REF!</f>
        <v>#REF!</v>
      </c>
      <c r="AK12" s="81">
        <v>0</v>
      </c>
      <c r="AL12" s="82" t="e">
        <f>+#REF!</f>
        <v>#REF!</v>
      </c>
      <c r="AM12" s="80">
        <v>32</v>
      </c>
      <c r="AN12" s="81" t="e">
        <f>+#REF!</f>
        <v>#REF!</v>
      </c>
      <c r="AO12" s="81">
        <v>44</v>
      </c>
      <c r="AP12" s="82" t="e">
        <f>+#REF!</f>
        <v>#REF!</v>
      </c>
      <c r="AQ12" s="80"/>
      <c r="AR12" s="81" t="e">
        <f>+#REF!</f>
        <v>#REF!</v>
      </c>
      <c r="AS12" s="81">
        <v>100</v>
      </c>
      <c r="AT12" s="82" t="e">
        <f>+#REF!</f>
        <v>#REF!</v>
      </c>
      <c r="AU12" s="80">
        <v>216</v>
      </c>
      <c r="AV12" s="81" t="e">
        <f>+#REF!</f>
        <v>#REF!</v>
      </c>
      <c r="AW12" s="81">
        <v>44</v>
      </c>
      <c r="AX12" s="81" t="e">
        <f>+#REF!</f>
        <v>#REF!</v>
      </c>
      <c r="AY12" s="83">
        <v>696</v>
      </c>
      <c r="AZ12" s="85">
        <v>962340.1</v>
      </c>
      <c r="BA12" s="84">
        <v>188</v>
      </c>
      <c r="BB12" s="84">
        <v>363803.7</v>
      </c>
      <c r="BC12" s="86">
        <v>0</v>
      </c>
      <c r="BD12" s="87">
        <v>15.666666666666666</v>
      </c>
      <c r="BE12" s="88">
        <v>0</v>
      </c>
      <c r="BF12" s="89">
        <v>0.09003831417624521</v>
      </c>
    </row>
    <row r="13" spans="1:58" ht="15.75" customHeight="1">
      <c r="A13" s="78" t="s">
        <v>6</v>
      </c>
      <c r="B13" s="79" t="s">
        <v>48</v>
      </c>
      <c r="C13" s="80">
        <v>24</v>
      </c>
      <c r="D13" s="81" t="e">
        <f>+#REF!</f>
        <v>#REF!</v>
      </c>
      <c r="E13" s="81">
        <v>44</v>
      </c>
      <c r="F13" s="82" t="e">
        <f>+#REF!</f>
        <v>#REF!</v>
      </c>
      <c r="G13" s="80">
        <v>146</v>
      </c>
      <c r="H13" s="81" t="e">
        <f>+#REF!</f>
        <v>#REF!</v>
      </c>
      <c r="I13" s="81">
        <v>44</v>
      </c>
      <c r="J13" s="82" t="e">
        <f>+#REF!</f>
        <v>#REF!</v>
      </c>
      <c r="K13" s="80">
        <v>-8</v>
      </c>
      <c r="L13" s="81" t="e">
        <f>+#REF!</f>
        <v>#REF!</v>
      </c>
      <c r="M13" s="81">
        <v>44</v>
      </c>
      <c r="N13" s="82" t="e">
        <f>+#REF!</f>
        <v>#REF!</v>
      </c>
      <c r="O13" s="80"/>
      <c r="P13" s="81" t="e">
        <f>+#REF!</f>
        <v>#REF!</v>
      </c>
      <c r="Q13" s="81">
        <v>44</v>
      </c>
      <c r="R13" s="82" t="e">
        <f>+#REF!</f>
        <v>#REF!</v>
      </c>
      <c r="S13" s="80"/>
      <c r="T13" s="81" t="e">
        <f>+#REF!</f>
        <v>#REF!</v>
      </c>
      <c r="U13" s="81">
        <v>44</v>
      </c>
      <c r="V13" s="82" t="e">
        <f>+#REF!</f>
        <v>#REF!</v>
      </c>
      <c r="W13" s="80">
        <v>48</v>
      </c>
      <c r="X13" s="81" t="e">
        <f>+#REF!</f>
        <v>#REF!</v>
      </c>
      <c r="Y13" s="81">
        <v>44</v>
      </c>
      <c r="Z13" s="82" t="e">
        <f>+#REF!</f>
        <v>#REF!</v>
      </c>
      <c r="AA13" s="80">
        <v>24</v>
      </c>
      <c r="AB13" s="81" t="e">
        <f>+#REF!</f>
        <v>#REF!</v>
      </c>
      <c r="AC13" s="81">
        <v>44</v>
      </c>
      <c r="AD13" s="82" t="e">
        <f>+#REF!</f>
        <v>#REF!</v>
      </c>
      <c r="AE13" s="80">
        <v>40</v>
      </c>
      <c r="AF13" s="81" t="e">
        <f>+#REF!</f>
        <v>#REF!</v>
      </c>
      <c r="AG13" s="81">
        <v>44</v>
      </c>
      <c r="AH13" s="82" t="e">
        <f>+#REF!</f>
        <v>#REF!</v>
      </c>
      <c r="AI13" s="80">
        <v>42</v>
      </c>
      <c r="AJ13" s="81" t="e">
        <f>+#REF!</f>
        <v>#REF!</v>
      </c>
      <c r="AK13" s="81">
        <v>44</v>
      </c>
      <c r="AL13" s="82" t="e">
        <f>+#REF!</f>
        <v>#REF!</v>
      </c>
      <c r="AM13" s="80"/>
      <c r="AN13" s="81" t="e">
        <f>+#REF!</f>
        <v>#REF!</v>
      </c>
      <c r="AO13" s="81"/>
      <c r="AP13" s="82" t="e">
        <f>+#REF!</f>
        <v>#REF!</v>
      </c>
      <c r="AQ13" s="80"/>
      <c r="AR13" s="81" t="e">
        <f>+#REF!</f>
        <v>#REF!</v>
      </c>
      <c r="AS13" s="81"/>
      <c r="AT13" s="82" t="e">
        <f>+#REF!</f>
        <v>#REF!</v>
      </c>
      <c r="AU13" s="80"/>
      <c r="AV13" s="81" t="e">
        <f>+#REF!</f>
        <v>#REF!</v>
      </c>
      <c r="AW13" s="81"/>
      <c r="AX13" s="81" t="e">
        <f>+#REF!</f>
        <v>#REF!</v>
      </c>
      <c r="AY13" s="80">
        <v>316</v>
      </c>
      <c r="AZ13" s="82">
        <v>374742.4</v>
      </c>
      <c r="BA13" s="81">
        <v>396</v>
      </c>
      <c r="BB13" s="81">
        <v>760151</v>
      </c>
      <c r="BC13" s="90">
        <v>26.333333333333332</v>
      </c>
      <c r="BD13" s="91">
        <v>33</v>
      </c>
      <c r="BE13" s="92">
        <v>0.15134099616858238</v>
      </c>
      <c r="BF13" s="93">
        <v>0.1896551724137931</v>
      </c>
    </row>
    <row r="14" spans="1:58" ht="15.75" customHeight="1">
      <c r="A14" s="78" t="s">
        <v>8</v>
      </c>
      <c r="B14" s="79" t="s">
        <v>33</v>
      </c>
      <c r="C14" s="80">
        <v>128</v>
      </c>
      <c r="D14" s="81" t="e">
        <f>+#REF!</f>
        <v>#REF!</v>
      </c>
      <c r="E14" s="81"/>
      <c r="F14" s="82" t="e">
        <f>+#REF!</f>
        <v>#REF!</v>
      </c>
      <c r="G14" s="80">
        <v>40</v>
      </c>
      <c r="H14" s="81" t="e">
        <f>+#REF!</f>
        <v>#REF!</v>
      </c>
      <c r="I14" s="81">
        <v>8</v>
      </c>
      <c r="J14" s="82" t="e">
        <f>+#REF!</f>
        <v>#REF!</v>
      </c>
      <c r="K14" s="80">
        <v>128</v>
      </c>
      <c r="L14" s="81" t="e">
        <f>+#REF!</f>
        <v>#REF!</v>
      </c>
      <c r="M14" s="81"/>
      <c r="N14" s="82" t="e">
        <f>+#REF!</f>
        <v>#REF!</v>
      </c>
      <c r="O14" s="80">
        <v>48</v>
      </c>
      <c r="P14" s="81" t="e">
        <f>+#REF!</f>
        <v>#REF!</v>
      </c>
      <c r="Q14" s="81">
        <v>8</v>
      </c>
      <c r="R14" s="82" t="e">
        <f>+#REF!</f>
        <v>#REF!</v>
      </c>
      <c r="S14" s="80">
        <v>48</v>
      </c>
      <c r="T14" s="81" t="e">
        <f>+#REF!</f>
        <v>#REF!</v>
      </c>
      <c r="U14" s="81">
        <v>8</v>
      </c>
      <c r="V14" s="82" t="e">
        <f>+#REF!</f>
        <v>#REF!</v>
      </c>
      <c r="W14" s="80">
        <v>80</v>
      </c>
      <c r="X14" s="81" t="e">
        <f>+#REF!</f>
        <v>#REF!</v>
      </c>
      <c r="Y14" s="81"/>
      <c r="Z14" s="82" t="e">
        <f>+#REF!</f>
        <v>#REF!</v>
      </c>
      <c r="AA14" s="80">
        <v>200</v>
      </c>
      <c r="AB14" s="81" t="e">
        <f>+#REF!</f>
        <v>#REF!</v>
      </c>
      <c r="AC14" s="81"/>
      <c r="AD14" s="82" t="e">
        <f>+#REF!</f>
        <v>#REF!</v>
      </c>
      <c r="AE14" s="80">
        <v>60</v>
      </c>
      <c r="AF14" s="81" t="e">
        <f>+#REF!</f>
        <v>#REF!</v>
      </c>
      <c r="AG14" s="81"/>
      <c r="AH14" s="82" t="e">
        <f>+#REF!</f>
        <v>#REF!</v>
      </c>
      <c r="AI14" s="80">
        <v>112</v>
      </c>
      <c r="AJ14" s="81" t="e">
        <f>+#REF!</f>
        <v>#REF!</v>
      </c>
      <c r="AK14" s="81"/>
      <c r="AL14" s="82" t="e">
        <f>+#REF!</f>
        <v>#REF!</v>
      </c>
      <c r="AM14" s="80">
        <v>80</v>
      </c>
      <c r="AN14" s="81" t="e">
        <f>+#REF!</f>
        <v>#REF!</v>
      </c>
      <c r="AO14" s="81">
        <v>52</v>
      </c>
      <c r="AP14" s="82" t="e">
        <f>+#REF!</f>
        <v>#REF!</v>
      </c>
      <c r="AQ14" s="80">
        <v>64</v>
      </c>
      <c r="AR14" s="81" t="e">
        <f>+#REF!</f>
        <v>#REF!</v>
      </c>
      <c r="AS14" s="81">
        <v>58</v>
      </c>
      <c r="AT14" s="82" t="e">
        <f>+#REF!</f>
        <v>#REF!</v>
      </c>
      <c r="AU14" s="80">
        <v>72</v>
      </c>
      <c r="AV14" s="81" t="e">
        <f>+#REF!</f>
        <v>#REF!</v>
      </c>
      <c r="AW14" s="81">
        <v>88</v>
      </c>
      <c r="AX14" s="81" t="e">
        <f>+#REF!</f>
        <v>#REF!</v>
      </c>
      <c r="AY14" s="80">
        <v>1060</v>
      </c>
      <c r="AZ14" s="82">
        <v>1304207</v>
      </c>
      <c r="BA14" s="81">
        <v>222</v>
      </c>
      <c r="BB14" s="81">
        <v>220484.6</v>
      </c>
      <c r="BC14" s="90">
        <v>88.33333333333333</v>
      </c>
      <c r="BD14" s="91">
        <v>18.5</v>
      </c>
      <c r="BE14" s="92">
        <v>0.5076628352490421</v>
      </c>
      <c r="BF14" s="93">
        <v>0.10632183908045977</v>
      </c>
    </row>
    <row r="15" spans="1:58" ht="15.75" customHeight="1">
      <c r="A15" s="78" t="s">
        <v>10</v>
      </c>
      <c r="B15" s="79" t="s">
        <v>34</v>
      </c>
      <c r="C15" s="80">
        <v>296</v>
      </c>
      <c r="D15" s="81" t="e">
        <f>+#REF!</f>
        <v>#REF!</v>
      </c>
      <c r="E15" s="81">
        <v>16</v>
      </c>
      <c r="F15" s="82" t="e">
        <f>+#REF!</f>
        <v>#REF!</v>
      </c>
      <c r="G15" s="80">
        <v>232</v>
      </c>
      <c r="H15" s="81" t="e">
        <f>+#REF!</f>
        <v>#REF!</v>
      </c>
      <c r="I15" s="81">
        <v>56</v>
      </c>
      <c r="J15" s="82" t="e">
        <f>+#REF!</f>
        <v>#REF!</v>
      </c>
      <c r="K15" s="80">
        <v>176</v>
      </c>
      <c r="L15" s="81" t="e">
        <f>+#REF!</f>
        <v>#REF!</v>
      </c>
      <c r="M15" s="81">
        <v>32</v>
      </c>
      <c r="N15" s="82" t="e">
        <f>+#REF!</f>
        <v>#REF!</v>
      </c>
      <c r="O15" s="80">
        <v>112</v>
      </c>
      <c r="P15" s="81" t="e">
        <f>+#REF!</f>
        <v>#REF!</v>
      </c>
      <c r="Q15" s="81">
        <v>32</v>
      </c>
      <c r="R15" s="82" t="e">
        <f>+#REF!</f>
        <v>#REF!</v>
      </c>
      <c r="S15" s="80">
        <v>56</v>
      </c>
      <c r="T15" s="81" t="e">
        <f>+#REF!</f>
        <v>#REF!</v>
      </c>
      <c r="U15" s="81">
        <v>8</v>
      </c>
      <c r="V15" s="82" t="e">
        <f>+#REF!</f>
        <v>#REF!</v>
      </c>
      <c r="W15" s="80">
        <v>336</v>
      </c>
      <c r="X15" s="81" t="e">
        <f>+#REF!</f>
        <v>#REF!</v>
      </c>
      <c r="Y15" s="81">
        <v>32</v>
      </c>
      <c r="Z15" s="82" t="e">
        <f>+#REF!</f>
        <v>#REF!</v>
      </c>
      <c r="AA15" s="80">
        <v>352</v>
      </c>
      <c r="AB15" s="81" t="e">
        <f>+#REF!</f>
        <v>#REF!</v>
      </c>
      <c r="AC15" s="81"/>
      <c r="AD15" s="82" t="e">
        <f>+#REF!</f>
        <v>#REF!</v>
      </c>
      <c r="AE15" s="80">
        <v>24</v>
      </c>
      <c r="AF15" s="81" t="e">
        <f>+#REF!</f>
        <v>#REF!</v>
      </c>
      <c r="AG15" s="81"/>
      <c r="AH15" s="82" t="e">
        <f>+#REF!</f>
        <v>#REF!</v>
      </c>
      <c r="AI15" s="80">
        <v>104</v>
      </c>
      <c r="AJ15" s="81" t="e">
        <f>+#REF!</f>
        <v>#REF!</v>
      </c>
      <c r="AK15" s="81"/>
      <c r="AL15" s="82" t="e">
        <f>+#REF!</f>
        <v>#REF!</v>
      </c>
      <c r="AM15" s="80">
        <v>192</v>
      </c>
      <c r="AN15" s="81" t="e">
        <f>+#REF!</f>
        <v>#REF!</v>
      </c>
      <c r="AO15" s="81">
        <v>8</v>
      </c>
      <c r="AP15" s="82" t="e">
        <f>+#REF!</f>
        <v>#REF!</v>
      </c>
      <c r="AQ15" s="80">
        <v>444</v>
      </c>
      <c r="AR15" s="81" t="e">
        <f>+#REF!</f>
        <v>#REF!</v>
      </c>
      <c r="AS15" s="81">
        <v>24</v>
      </c>
      <c r="AT15" s="82" t="e">
        <f>+#REF!</f>
        <v>#REF!</v>
      </c>
      <c r="AU15" s="80">
        <v>384</v>
      </c>
      <c r="AV15" s="81" t="e">
        <f>+#REF!</f>
        <v>#REF!</v>
      </c>
      <c r="AW15" s="81">
        <v>132</v>
      </c>
      <c r="AX15" s="81" t="e">
        <f>+#REF!</f>
        <v>#REF!</v>
      </c>
      <c r="AY15" s="80">
        <v>2708</v>
      </c>
      <c r="AZ15" s="82">
        <v>3214885.1</v>
      </c>
      <c r="BA15" s="81">
        <v>340</v>
      </c>
      <c r="BB15" s="81">
        <v>379727.6</v>
      </c>
      <c r="BC15" s="90">
        <v>225.66666666666666</v>
      </c>
      <c r="BD15" s="91">
        <v>28.333333333333332</v>
      </c>
      <c r="BE15" s="92">
        <v>1.296934865900383</v>
      </c>
      <c r="BF15" s="93">
        <v>0.16283524904214558</v>
      </c>
    </row>
    <row r="16" spans="1:58" ht="15.75" customHeight="1">
      <c r="A16" s="78" t="s">
        <v>12</v>
      </c>
      <c r="B16" s="79" t="s">
        <v>53</v>
      </c>
      <c r="C16" s="80">
        <v>420</v>
      </c>
      <c r="D16" s="81" t="e">
        <f>+#REF!</f>
        <v>#REF!</v>
      </c>
      <c r="E16" s="81"/>
      <c r="F16" s="82" t="e">
        <f>+#REF!</f>
        <v>#REF!</v>
      </c>
      <c r="G16" s="80">
        <v>258</v>
      </c>
      <c r="H16" s="81" t="e">
        <f>+#REF!</f>
        <v>#REF!</v>
      </c>
      <c r="I16" s="81"/>
      <c r="J16" s="82" t="e">
        <f>+#REF!</f>
        <v>#REF!</v>
      </c>
      <c r="K16" s="80">
        <v>294</v>
      </c>
      <c r="L16" s="81" t="e">
        <f>+#REF!</f>
        <v>#REF!</v>
      </c>
      <c r="M16" s="81">
        <v>84</v>
      </c>
      <c r="N16" s="82" t="e">
        <f>+#REF!</f>
        <v>#REF!</v>
      </c>
      <c r="O16" s="80">
        <v>184</v>
      </c>
      <c r="P16" s="81" t="e">
        <f>+#REF!</f>
        <v>#REF!</v>
      </c>
      <c r="Q16" s="81">
        <v>92</v>
      </c>
      <c r="R16" s="82" t="e">
        <f>+#REF!</f>
        <v>#REF!</v>
      </c>
      <c r="S16" s="80">
        <v>174</v>
      </c>
      <c r="T16" s="81" t="e">
        <f>+#REF!</f>
        <v>#REF!</v>
      </c>
      <c r="U16" s="81">
        <v>80</v>
      </c>
      <c r="V16" s="82" t="e">
        <f>+#REF!</f>
        <v>#REF!</v>
      </c>
      <c r="W16" s="80">
        <v>274</v>
      </c>
      <c r="X16" s="81" t="e">
        <f>+#REF!</f>
        <v>#REF!</v>
      </c>
      <c r="Y16" s="81">
        <v>266</v>
      </c>
      <c r="Z16" s="82" t="e">
        <f>+#REF!</f>
        <v>#REF!</v>
      </c>
      <c r="AA16" s="80">
        <v>40</v>
      </c>
      <c r="AB16" s="81" t="e">
        <f>+#REF!</f>
        <v>#REF!</v>
      </c>
      <c r="AC16" s="81">
        <v>488</v>
      </c>
      <c r="AD16" s="82" t="e">
        <f>+#REF!</f>
        <v>#REF!</v>
      </c>
      <c r="AE16" s="80"/>
      <c r="AF16" s="81" t="e">
        <f>+#REF!</f>
        <v>#REF!</v>
      </c>
      <c r="AG16" s="81">
        <v>392</v>
      </c>
      <c r="AH16" s="82" t="e">
        <f>+#REF!</f>
        <v>#REF!</v>
      </c>
      <c r="AI16" s="80"/>
      <c r="AJ16" s="81" t="e">
        <f>+#REF!</f>
        <v>#REF!</v>
      </c>
      <c r="AK16" s="81">
        <v>392</v>
      </c>
      <c r="AL16" s="82" t="e">
        <f>+#REF!</f>
        <v>#REF!</v>
      </c>
      <c r="AM16" s="80"/>
      <c r="AN16" s="81" t="e">
        <f>+#REF!</f>
        <v>#REF!</v>
      </c>
      <c r="AO16" s="81">
        <v>348</v>
      </c>
      <c r="AP16" s="82" t="e">
        <f>+#REF!</f>
        <v>#REF!</v>
      </c>
      <c r="AQ16" s="80">
        <v>40</v>
      </c>
      <c r="AR16" s="81" t="e">
        <f>+#REF!</f>
        <v>#REF!</v>
      </c>
      <c r="AS16" s="81">
        <v>358</v>
      </c>
      <c r="AT16" s="82" t="e">
        <f>+#REF!</f>
        <v>#REF!</v>
      </c>
      <c r="AU16" s="80">
        <v>40</v>
      </c>
      <c r="AV16" s="81" t="e">
        <f>+#REF!</f>
        <v>#REF!</v>
      </c>
      <c r="AW16" s="81">
        <v>262</v>
      </c>
      <c r="AX16" s="81" t="e">
        <f>+#REF!</f>
        <v>#REF!</v>
      </c>
      <c r="AY16" s="80">
        <v>1724</v>
      </c>
      <c r="AZ16" s="82">
        <v>1607808.9</v>
      </c>
      <c r="BA16" s="81">
        <v>2762</v>
      </c>
      <c r="BB16" s="81">
        <v>2193694.6</v>
      </c>
      <c r="BC16" s="90">
        <v>143.66666666666666</v>
      </c>
      <c r="BD16" s="91">
        <v>230.16666666666666</v>
      </c>
      <c r="BE16" s="92">
        <v>0.8256704980842912</v>
      </c>
      <c r="BF16" s="93">
        <v>1.3227969348659003</v>
      </c>
    </row>
    <row r="17" spans="1:58" ht="15.75" customHeight="1">
      <c r="A17" s="78" t="s">
        <v>12</v>
      </c>
      <c r="B17" s="79" t="s">
        <v>87</v>
      </c>
      <c r="C17" s="80">
        <v>32</v>
      </c>
      <c r="D17" s="81" t="e">
        <f>+#REF!</f>
        <v>#REF!</v>
      </c>
      <c r="E17" s="81"/>
      <c r="F17" s="82" t="e">
        <f>+#REF!</f>
        <v>#REF!</v>
      </c>
      <c r="G17" s="80">
        <v>192</v>
      </c>
      <c r="H17" s="81" t="e">
        <f>+#REF!</f>
        <v>#REF!</v>
      </c>
      <c r="I17" s="81"/>
      <c r="J17" s="82" t="e">
        <f>+#REF!</f>
        <v>#REF!</v>
      </c>
      <c r="K17" s="80">
        <v>216</v>
      </c>
      <c r="L17" s="81" t="e">
        <f>+#REF!</f>
        <v>#REF!</v>
      </c>
      <c r="M17" s="81"/>
      <c r="N17" s="82" t="e">
        <f>+#REF!</f>
        <v>#REF!</v>
      </c>
      <c r="O17" s="80">
        <v>24</v>
      </c>
      <c r="P17" s="81" t="e">
        <f>+#REF!</f>
        <v>#REF!</v>
      </c>
      <c r="Q17" s="81"/>
      <c r="R17" s="82" t="e">
        <f>+#REF!</f>
        <v>#REF!</v>
      </c>
      <c r="S17" s="80"/>
      <c r="T17" s="81" t="e">
        <f>+#REF!</f>
        <v>#REF!</v>
      </c>
      <c r="U17" s="81"/>
      <c r="V17" s="82" t="e">
        <f>+#REF!</f>
        <v>#REF!</v>
      </c>
      <c r="W17" s="80">
        <v>24</v>
      </c>
      <c r="X17" s="81" t="e">
        <f>+#REF!</f>
        <v>#REF!</v>
      </c>
      <c r="Y17" s="81"/>
      <c r="Z17" s="82" t="e">
        <f>+#REF!</f>
        <v>#REF!</v>
      </c>
      <c r="AA17" s="80">
        <v>112</v>
      </c>
      <c r="AB17" s="81" t="e">
        <f>+#REF!</f>
        <v>#REF!</v>
      </c>
      <c r="AC17" s="81"/>
      <c r="AD17" s="82" t="e">
        <f>+#REF!</f>
        <v>#REF!</v>
      </c>
      <c r="AE17" s="80"/>
      <c r="AF17" s="81" t="e">
        <f>+#REF!</f>
        <v>#REF!</v>
      </c>
      <c r="AG17" s="81">
        <v>56</v>
      </c>
      <c r="AH17" s="82" t="e">
        <f>+#REF!</f>
        <v>#REF!</v>
      </c>
      <c r="AI17" s="80"/>
      <c r="AJ17" s="81" t="e">
        <f>+#REF!</f>
        <v>#REF!</v>
      </c>
      <c r="AK17" s="81"/>
      <c r="AL17" s="82" t="e">
        <f>+#REF!</f>
        <v>#REF!</v>
      </c>
      <c r="AM17" s="80">
        <v>32</v>
      </c>
      <c r="AN17" s="81" t="e">
        <f>+#REF!</f>
        <v>#REF!</v>
      </c>
      <c r="AO17" s="81"/>
      <c r="AP17" s="82" t="e">
        <f>+#REF!</f>
        <v>#REF!</v>
      </c>
      <c r="AQ17" s="63">
        <v>80</v>
      </c>
      <c r="AR17" s="81" t="e">
        <f>+#REF!</f>
        <v>#REF!</v>
      </c>
      <c r="AS17" s="81"/>
      <c r="AT17" s="82" t="e">
        <f>+#REF!</f>
        <v>#REF!</v>
      </c>
      <c r="AU17" s="80">
        <v>104</v>
      </c>
      <c r="AV17" s="81" t="e">
        <f>+#REF!</f>
        <v>#REF!</v>
      </c>
      <c r="AW17" s="81"/>
      <c r="AX17" s="81" t="e">
        <f>+#REF!</f>
        <v>#REF!</v>
      </c>
      <c r="AY17" s="80">
        <v>936</v>
      </c>
      <c r="AZ17" s="82">
        <v>708984.8</v>
      </c>
      <c r="BA17" s="81">
        <v>56</v>
      </c>
      <c r="BB17" s="81">
        <v>41436.7</v>
      </c>
      <c r="BC17" s="90">
        <v>78</v>
      </c>
      <c r="BD17" s="91">
        <v>4.666666666666667</v>
      </c>
      <c r="BE17" s="92">
        <v>0.4482758620689655</v>
      </c>
      <c r="BF17" s="93">
        <v>0.02681992337164751</v>
      </c>
    </row>
    <row r="18" spans="1:58" ht="15.75" customHeight="1">
      <c r="A18" s="78" t="s">
        <v>14</v>
      </c>
      <c r="B18" s="79" t="s">
        <v>49</v>
      </c>
      <c r="C18" s="80">
        <v>40</v>
      </c>
      <c r="D18" s="81" t="e">
        <f>+#REF!</f>
        <v>#REF!</v>
      </c>
      <c r="E18" s="81"/>
      <c r="F18" s="82" t="e">
        <f>+#REF!</f>
        <v>#REF!</v>
      </c>
      <c r="G18" s="80">
        <v>40</v>
      </c>
      <c r="H18" s="81" t="e">
        <f>+#REF!</f>
        <v>#REF!</v>
      </c>
      <c r="I18" s="81"/>
      <c r="J18" s="82" t="e">
        <f>+#REF!</f>
        <v>#REF!</v>
      </c>
      <c r="K18" s="80"/>
      <c r="L18" s="81" t="e">
        <f>+#REF!</f>
        <v>#REF!</v>
      </c>
      <c r="M18" s="81"/>
      <c r="N18" s="82" t="e">
        <f>+#REF!</f>
        <v>#REF!</v>
      </c>
      <c r="O18" s="80">
        <v>88</v>
      </c>
      <c r="P18" s="81" t="e">
        <f>+#REF!</f>
        <v>#REF!</v>
      </c>
      <c r="Q18" s="81"/>
      <c r="R18" s="82" t="e">
        <f>+#REF!</f>
        <v>#REF!</v>
      </c>
      <c r="S18" s="80"/>
      <c r="T18" s="81" t="e">
        <f>+#REF!</f>
        <v>#REF!</v>
      </c>
      <c r="U18" s="81"/>
      <c r="V18" s="82" t="e">
        <f>+#REF!</f>
        <v>#REF!</v>
      </c>
      <c r="W18" s="80"/>
      <c r="X18" s="81" t="e">
        <f>+#REF!</f>
        <v>#REF!</v>
      </c>
      <c r="Y18" s="81"/>
      <c r="Z18" s="82" t="e">
        <f>+#REF!</f>
        <v>#REF!</v>
      </c>
      <c r="AA18" s="80">
        <v>64</v>
      </c>
      <c r="AB18" s="81" t="e">
        <f>+#REF!</f>
        <v>#REF!</v>
      </c>
      <c r="AC18" s="81"/>
      <c r="AD18" s="82" t="e">
        <f>+#REF!</f>
        <v>#REF!</v>
      </c>
      <c r="AE18" s="80"/>
      <c r="AF18" s="81" t="e">
        <f>+#REF!</f>
        <v>#REF!</v>
      </c>
      <c r="AG18" s="81"/>
      <c r="AH18" s="82" t="e">
        <f>+#REF!</f>
        <v>#REF!</v>
      </c>
      <c r="AI18" s="80"/>
      <c r="AJ18" s="81" t="e">
        <f>+#REF!</f>
        <v>#REF!</v>
      </c>
      <c r="AK18" s="81"/>
      <c r="AL18" s="82" t="e">
        <f>+#REF!</f>
        <v>#REF!</v>
      </c>
      <c r="AM18" s="80"/>
      <c r="AN18" s="81" t="e">
        <f>+#REF!</f>
        <v>#REF!</v>
      </c>
      <c r="AO18" s="81"/>
      <c r="AP18" s="82" t="e">
        <f>+#REF!</f>
        <v>#REF!</v>
      </c>
      <c r="AQ18" s="80">
        <v>200</v>
      </c>
      <c r="AR18" s="81" t="e">
        <f>+#REF!</f>
        <v>#REF!</v>
      </c>
      <c r="AS18" s="81"/>
      <c r="AT18" s="82" t="e">
        <f>+#REF!</f>
        <v>#REF!</v>
      </c>
      <c r="AU18" s="80">
        <v>32</v>
      </c>
      <c r="AV18" s="81" t="e">
        <f>+#REF!</f>
        <v>#REF!</v>
      </c>
      <c r="AW18" s="81"/>
      <c r="AX18" s="81" t="e">
        <f>+#REF!</f>
        <v>#REF!</v>
      </c>
      <c r="AY18" s="80">
        <v>312</v>
      </c>
      <c r="AZ18" s="82">
        <v>538271.8</v>
      </c>
      <c r="BA18" s="81">
        <v>0</v>
      </c>
      <c r="BB18" s="81">
        <v>0</v>
      </c>
      <c r="BC18" s="90">
        <v>26</v>
      </c>
      <c r="BD18" s="91">
        <v>0</v>
      </c>
      <c r="BE18" s="92">
        <v>0.14942528735632185</v>
      </c>
      <c r="BF18" s="93">
        <v>0</v>
      </c>
    </row>
    <row r="19" spans="1:58" ht="15.75" customHeight="1">
      <c r="A19" s="78" t="s">
        <v>16</v>
      </c>
      <c r="B19" s="79" t="s">
        <v>36</v>
      </c>
      <c r="C19" s="80">
        <v>128</v>
      </c>
      <c r="D19" s="81" t="e">
        <f>+#REF!</f>
        <v>#REF!</v>
      </c>
      <c r="E19" s="81">
        <v>8</v>
      </c>
      <c r="F19" s="82" t="e">
        <f>+#REF!</f>
        <v>#REF!</v>
      </c>
      <c r="G19" s="80">
        <v>56</v>
      </c>
      <c r="H19" s="81" t="e">
        <f>+#REF!</f>
        <v>#REF!</v>
      </c>
      <c r="I19" s="81">
        <v>8</v>
      </c>
      <c r="J19" s="82" t="e">
        <f>+#REF!</f>
        <v>#REF!</v>
      </c>
      <c r="K19" s="80">
        <v>96</v>
      </c>
      <c r="L19" s="81" t="e">
        <f>+#REF!</f>
        <v>#REF!</v>
      </c>
      <c r="M19" s="81">
        <v>40</v>
      </c>
      <c r="N19" s="82" t="e">
        <f>+#REF!</f>
        <v>#REF!</v>
      </c>
      <c r="O19" s="80"/>
      <c r="P19" s="81" t="e">
        <f>+#REF!</f>
        <v>#REF!</v>
      </c>
      <c r="Q19" s="81"/>
      <c r="R19" s="82" t="e">
        <f>+#REF!</f>
        <v>#REF!</v>
      </c>
      <c r="S19" s="80">
        <v>120</v>
      </c>
      <c r="T19" s="81" t="e">
        <f>+#REF!</f>
        <v>#REF!</v>
      </c>
      <c r="U19" s="81">
        <v>24</v>
      </c>
      <c r="V19" s="82" t="e">
        <f>+#REF!</f>
        <v>#REF!</v>
      </c>
      <c r="W19" s="80">
        <v>24</v>
      </c>
      <c r="X19" s="81" t="e">
        <f>+#REF!</f>
        <v>#REF!</v>
      </c>
      <c r="Y19" s="81"/>
      <c r="Z19" s="82" t="e">
        <f>+#REF!</f>
        <v>#REF!</v>
      </c>
      <c r="AA19" s="80">
        <v>176</v>
      </c>
      <c r="AB19" s="81" t="e">
        <f>+#REF!</f>
        <v>#REF!</v>
      </c>
      <c r="AC19" s="81"/>
      <c r="AD19" s="82" t="e">
        <f>+#REF!</f>
        <v>#REF!</v>
      </c>
      <c r="AE19" s="80">
        <v>152</v>
      </c>
      <c r="AF19" s="81" t="e">
        <f>+#REF!</f>
        <v>#REF!</v>
      </c>
      <c r="AG19" s="81"/>
      <c r="AH19" s="82" t="e">
        <f>+#REF!</f>
        <v>#REF!</v>
      </c>
      <c r="AI19" s="80">
        <v>16</v>
      </c>
      <c r="AJ19" s="81" t="e">
        <f>+#REF!</f>
        <v>#REF!</v>
      </c>
      <c r="AK19" s="81">
        <v>72</v>
      </c>
      <c r="AL19" s="82" t="e">
        <f>+#REF!</f>
        <v>#REF!</v>
      </c>
      <c r="AM19" s="80"/>
      <c r="AN19" s="81" t="e">
        <f>+#REF!</f>
        <v>#REF!</v>
      </c>
      <c r="AO19" s="81">
        <v>24</v>
      </c>
      <c r="AP19" s="82" t="e">
        <f>+#REF!</f>
        <v>#REF!</v>
      </c>
      <c r="AQ19" s="80">
        <v>48</v>
      </c>
      <c r="AR19" s="81" t="e">
        <f>+#REF!</f>
        <v>#REF!</v>
      </c>
      <c r="AS19" s="81">
        <v>32</v>
      </c>
      <c r="AT19" s="82" t="e">
        <f>+#REF!</f>
        <v>#REF!</v>
      </c>
      <c r="AU19" s="80">
        <v>100</v>
      </c>
      <c r="AV19" s="81" t="e">
        <f>+#REF!</f>
        <v>#REF!</v>
      </c>
      <c r="AW19" s="81">
        <v>16</v>
      </c>
      <c r="AX19" s="81" t="e">
        <f>+#REF!</f>
        <v>#REF!</v>
      </c>
      <c r="AY19" s="80">
        <v>916</v>
      </c>
      <c r="AZ19" s="82">
        <v>1009112.2</v>
      </c>
      <c r="BA19" s="81">
        <v>224</v>
      </c>
      <c r="BB19" s="81">
        <v>172921</v>
      </c>
      <c r="BC19" s="90">
        <v>76.33333333333333</v>
      </c>
      <c r="BD19" s="91">
        <v>18.666666666666668</v>
      </c>
      <c r="BE19" s="92">
        <v>0.4386973180076628</v>
      </c>
      <c r="BF19" s="93">
        <v>0.10727969348659004</v>
      </c>
    </row>
    <row r="20" spans="1:58" ht="15.75" customHeight="1">
      <c r="A20" s="78" t="s">
        <v>18</v>
      </c>
      <c r="B20" s="79" t="s">
        <v>50</v>
      </c>
      <c r="C20" s="80"/>
      <c r="D20" s="81" t="e">
        <f>+#REF!</f>
        <v>#REF!</v>
      </c>
      <c r="E20" s="81"/>
      <c r="F20" s="82" t="e">
        <f>+#REF!</f>
        <v>#REF!</v>
      </c>
      <c r="G20" s="80">
        <v>96</v>
      </c>
      <c r="H20" s="81" t="e">
        <f>+#REF!</f>
        <v>#REF!</v>
      </c>
      <c r="I20" s="81"/>
      <c r="J20" s="82" t="e">
        <f>+#REF!</f>
        <v>#REF!</v>
      </c>
      <c r="K20" s="80">
        <v>112</v>
      </c>
      <c r="L20" s="81" t="e">
        <f>+#REF!</f>
        <v>#REF!</v>
      </c>
      <c r="M20" s="81"/>
      <c r="N20" s="82" t="e">
        <f>+#REF!</f>
        <v>#REF!</v>
      </c>
      <c r="O20" s="80">
        <v>40</v>
      </c>
      <c r="P20" s="81" t="e">
        <f>+#REF!</f>
        <v>#REF!</v>
      </c>
      <c r="Q20" s="81">
        <v>8</v>
      </c>
      <c r="R20" s="82" t="e">
        <f>+#REF!</f>
        <v>#REF!</v>
      </c>
      <c r="S20" s="80">
        <v>40</v>
      </c>
      <c r="T20" s="81" t="e">
        <f>+#REF!</f>
        <v>#REF!</v>
      </c>
      <c r="U20" s="81"/>
      <c r="V20" s="82" t="e">
        <f>+#REF!</f>
        <v>#REF!</v>
      </c>
      <c r="W20" s="80"/>
      <c r="X20" s="81" t="e">
        <f>+#REF!</f>
        <v>#REF!</v>
      </c>
      <c r="Y20" s="81"/>
      <c r="Z20" s="82" t="e">
        <f>+#REF!</f>
        <v>#REF!</v>
      </c>
      <c r="AA20" s="80"/>
      <c r="AB20" s="81" t="e">
        <f>+#REF!</f>
        <v>#REF!</v>
      </c>
      <c r="AC20" s="81">
        <v>40</v>
      </c>
      <c r="AD20" s="82" t="e">
        <f>+#REF!</f>
        <v>#REF!</v>
      </c>
      <c r="AE20" s="80">
        <v>48</v>
      </c>
      <c r="AF20" s="81" t="e">
        <f>+#REF!</f>
        <v>#REF!</v>
      </c>
      <c r="AG20" s="81">
        <v>8</v>
      </c>
      <c r="AH20" s="82" t="e">
        <f>+#REF!</f>
        <v>#REF!</v>
      </c>
      <c r="AI20" s="80">
        <v>64</v>
      </c>
      <c r="AJ20" s="81" t="e">
        <f>+#REF!</f>
        <v>#REF!</v>
      </c>
      <c r="AK20" s="81"/>
      <c r="AL20" s="82" t="e">
        <f>+#REF!</f>
        <v>#REF!</v>
      </c>
      <c r="AM20" s="80">
        <v>198</v>
      </c>
      <c r="AN20" s="81" t="e">
        <f>+#REF!</f>
        <v>#REF!</v>
      </c>
      <c r="AO20" s="81">
        <v>72</v>
      </c>
      <c r="AP20" s="82" t="e">
        <f>+#REF!</f>
        <v>#REF!</v>
      </c>
      <c r="AQ20" s="80">
        <v>180</v>
      </c>
      <c r="AR20" s="81" t="e">
        <f>+#REF!</f>
        <v>#REF!</v>
      </c>
      <c r="AS20" s="81">
        <v>168</v>
      </c>
      <c r="AT20" s="82" t="e">
        <f>+#REF!</f>
        <v>#REF!</v>
      </c>
      <c r="AU20" s="80">
        <v>62</v>
      </c>
      <c r="AV20" s="81" t="e">
        <f>+#REF!</f>
        <v>#REF!</v>
      </c>
      <c r="AW20" s="81">
        <v>286</v>
      </c>
      <c r="AX20" s="81" t="e">
        <f>+#REF!</f>
        <v>#REF!</v>
      </c>
      <c r="AY20" s="80">
        <v>840</v>
      </c>
      <c r="AZ20" s="82">
        <v>829555.3</v>
      </c>
      <c r="BA20" s="81">
        <v>582</v>
      </c>
      <c r="BB20" s="81">
        <v>479342.9</v>
      </c>
      <c r="BC20" s="90">
        <v>70</v>
      </c>
      <c r="BD20" s="91">
        <v>48.5</v>
      </c>
      <c r="BE20" s="92">
        <v>0.40229885057471265</v>
      </c>
      <c r="BF20" s="93">
        <v>0.27873563218390807</v>
      </c>
    </row>
    <row r="21" spans="1:58" ht="15.75" customHeight="1">
      <c r="A21" s="94">
        <v>10</v>
      </c>
      <c r="B21" s="79" t="s">
        <v>38</v>
      </c>
      <c r="C21" s="80"/>
      <c r="D21" s="81" t="e">
        <f>+#REF!</f>
        <v>#REF!</v>
      </c>
      <c r="E21" s="81"/>
      <c r="F21" s="82" t="e">
        <f>+#REF!</f>
        <v>#REF!</v>
      </c>
      <c r="G21" s="80">
        <v>24</v>
      </c>
      <c r="H21" s="81" t="e">
        <f>+#REF!</f>
        <v>#REF!</v>
      </c>
      <c r="I21" s="81"/>
      <c r="J21" s="82" t="e">
        <f>+#REF!</f>
        <v>#REF!</v>
      </c>
      <c r="K21" s="80"/>
      <c r="L21" s="81" t="e">
        <f>+#REF!</f>
        <v>#REF!</v>
      </c>
      <c r="M21" s="81"/>
      <c r="N21" s="82" t="e">
        <f>+#REF!</f>
        <v>#REF!</v>
      </c>
      <c r="O21" s="80"/>
      <c r="P21" s="81" t="e">
        <f>+#REF!</f>
        <v>#REF!</v>
      </c>
      <c r="Q21" s="81"/>
      <c r="R21" s="82" t="e">
        <f>+#REF!</f>
        <v>#REF!</v>
      </c>
      <c r="S21" s="80"/>
      <c r="T21" s="81" t="e">
        <f>+#REF!</f>
        <v>#REF!</v>
      </c>
      <c r="U21" s="81"/>
      <c r="V21" s="82" t="e">
        <f>+#REF!</f>
        <v>#REF!</v>
      </c>
      <c r="W21" s="80">
        <v>112</v>
      </c>
      <c r="X21" s="81" t="e">
        <f>+#REF!</f>
        <v>#REF!</v>
      </c>
      <c r="Y21" s="81"/>
      <c r="Z21" s="82" t="e">
        <f>+#REF!</f>
        <v>#REF!</v>
      </c>
      <c r="AA21" s="80"/>
      <c r="AB21" s="81" t="e">
        <f>+#REF!</f>
        <v>#REF!</v>
      </c>
      <c r="AC21" s="81"/>
      <c r="AD21" s="82" t="e">
        <f>+#REF!</f>
        <v>#REF!</v>
      </c>
      <c r="AE21" s="80"/>
      <c r="AF21" s="81" t="e">
        <f>+#REF!</f>
        <v>#REF!</v>
      </c>
      <c r="AG21" s="81"/>
      <c r="AH21" s="82" t="e">
        <f>+#REF!</f>
        <v>#REF!</v>
      </c>
      <c r="AI21" s="80"/>
      <c r="AJ21" s="81" t="e">
        <f>+#REF!</f>
        <v>#REF!</v>
      </c>
      <c r="AK21" s="81"/>
      <c r="AL21" s="82" t="e">
        <f>+#REF!</f>
        <v>#REF!</v>
      </c>
      <c r="AM21" s="80"/>
      <c r="AN21" s="81" t="e">
        <f>+#REF!</f>
        <v>#REF!</v>
      </c>
      <c r="AO21" s="81"/>
      <c r="AP21" s="82" t="e">
        <f>+#REF!</f>
        <v>#REF!</v>
      </c>
      <c r="AQ21" s="80"/>
      <c r="AR21" s="81" t="e">
        <f>+#REF!</f>
        <v>#REF!</v>
      </c>
      <c r="AS21" s="81"/>
      <c r="AT21" s="82" t="e">
        <f>+#REF!</f>
        <v>#REF!</v>
      </c>
      <c r="AU21" s="80"/>
      <c r="AV21" s="81" t="e">
        <f>+#REF!</f>
        <v>#REF!</v>
      </c>
      <c r="AW21" s="81"/>
      <c r="AX21" s="81" t="e">
        <f>+#REF!</f>
        <v>#REF!</v>
      </c>
      <c r="AY21" s="80">
        <v>136</v>
      </c>
      <c r="AZ21" s="82">
        <v>158329.2</v>
      </c>
      <c r="BA21" s="81">
        <v>0</v>
      </c>
      <c r="BB21" s="81">
        <v>0</v>
      </c>
      <c r="BC21" s="90">
        <v>11.333333333333334</v>
      </c>
      <c r="BD21" s="91">
        <v>0</v>
      </c>
      <c r="BE21" s="92">
        <v>0.06513409961685825</v>
      </c>
      <c r="BF21" s="93">
        <v>0</v>
      </c>
    </row>
    <row r="22" spans="1:58" ht="15.75" customHeight="1">
      <c r="A22" s="94">
        <v>11</v>
      </c>
      <c r="B22" s="79" t="s">
        <v>39</v>
      </c>
      <c r="C22" s="80"/>
      <c r="D22" s="81" t="e">
        <f>+#REF!</f>
        <v>#REF!</v>
      </c>
      <c r="E22" s="81"/>
      <c r="F22" s="82" t="e">
        <f>+#REF!</f>
        <v>#REF!</v>
      </c>
      <c r="G22" s="80">
        <v>16</v>
      </c>
      <c r="H22" s="81" t="e">
        <f>+#REF!</f>
        <v>#REF!</v>
      </c>
      <c r="I22" s="81"/>
      <c r="J22" s="82" t="e">
        <f>+#REF!</f>
        <v>#REF!</v>
      </c>
      <c r="K22" s="80"/>
      <c r="L22" s="81" t="e">
        <f>+#REF!</f>
        <v>#REF!</v>
      </c>
      <c r="M22" s="81"/>
      <c r="N22" s="82" t="e">
        <f>+#REF!</f>
        <v>#REF!</v>
      </c>
      <c r="O22" s="80"/>
      <c r="P22" s="81" t="e">
        <f>+#REF!</f>
        <v>#REF!</v>
      </c>
      <c r="Q22" s="81"/>
      <c r="R22" s="82" t="e">
        <f>+#REF!</f>
        <v>#REF!</v>
      </c>
      <c r="S22" s="80"/>
      <c r="T22" s="81" t="e">
        <f>+#REF!</f>
        <v>#REF!</v>
      </c>
      <c r="U22" s="81"/>
      <c r="V22" s="82" t="e">
        <f>+#REF!</f>
        <v>#REF!</v>
      </c>
      <c r="W22" s="80"/>
      <c r="X22" s="81" t="e">
        <f>+#REF!</f>
        <v>#REF!</v>
      </c>
      <c r="Y22" s="81"/>
      <c r="Z22" s="82" t="e">
        <f>+#REF!</f>
        <v>#REF!</v>
      </c>
      <c r="AA22" s="80">
        <v>80</v>
      </c>
      <c r="AB22" s="81" t="e">
        <f>+#REF!</f>
        <v>#REF!</v>
      </c>
      <c r="AC22" s="81"/>
      <c r="AD22" s="82" t="e">
        <f>+#REF!</f>
        <v>#REF!</v>
      </c>
      <c r="AE22" s="80">
        <v>40</v>
      </c>
      <c r="AF22" s="81" t="e">
        <f>+#REF!</f>
        <v>#REF!</v>
      </c>
      <c r="AG22" s="81"/>
      <c r="AH22" s="82" t="e">
        <f>+#REF!</f>
        <v>#REF!</v>
      </c>
      <c r="AI22" s="80"/>
      <c r="AJ22" s="81" t="e">
        <f>+#REF!</f>
        <v>#REF!</v>
      </c>
      <c r="AK22" s="81"/>
      <c r="AL22" s="82" t="e">
        <f>+#REF!</f>
        <v>#REF!</v>
      </c>
      <c r="AM22" s="80"/>
      <c r="AN22" s="81" t="e">
        <f>+#REF!</f>
        <v>#REF!</v>
      </c>
      <c r="AO22" s="81"/>
      <c r="AP22" s="82" t="e">
        <f>+#REF!</f>
        <v>#REF!</v>
      </c>
      <c r="AQ22" s="80"/>
      <c r="AR22" s="81" t="e">
        <f>+#REF!</f>
        <v>#REF!</v>
      </c>
      <c r="AS22" s="81"/>
      <c r="AT22" s="82" t="e">
        <f>+#REF!</f>
        <v>#REF!</v>
      </c>
      <c r="AU22" s="80"/>
      <c r="AV22" s="81" t="e">
        <f>+#REF!</f>
        <v>#REF!</v>
      </c>
      <c r="AW22" s="81"/>
      <c r="AX22" s="81" t="e">
        <f>+#REF!</f>
        <v>#REF!</v>
      </c>
      <c r="AY22" s="80">
        <v>136</v>
      </c>
      <c r="AZ22" s="82">
        <v>175371.6</v>
      </c>
      <c r="BA22" s="81">
        <v>0</v>
      </c>
      <c r="BB22" s="81">
        <v>0</v>
      </c>
      <c r="BC22" s="90">
        <v>11.333333333333334</v>
      </c>
      <c r="BD22" s="91">
        <v>0</v>
      </c>
      <c r="BE22" s="92">
        <v>0.06513409961685825</v>
      </c>
      <c r="BF22" s="93">
        <v>0</v>
      </c>
    </row>
    <row r="23" spans="1:58" ht="15.75" customHeight="1">
      <c r="A23" s="94">
        <v>12</v>
      </c>
      <c r="B23" s="79" t="s">
        <v>40</v>
      </c>
      <c r="C23" s="80">
        <v>24</v>
      </c>
      <c r="D23" s="81" t="e">
        <f>+#REF!</f>
        <v>#REF!</v>
      </c>
      <c r="E23" s="81"/>
      <c r="F23" s="82" t="e">
        <f>+#REF!</f>
        <v>#REF!</v>
      </c>
      <c r="G23" s="80">
        <v>168</v>
      </c>
      <c r="H23" s="81" t="e">
        <f>+#REF!</f>
        <v>#REF!</v>
      </c>
      <c r="I23" s="81"/>
      <c r="J23" s="82" t="e">
        <f>+#REF!</f>
        <v>#REF!</v>
      </c>
      <c r="K23" s="80">
        <v>72</v>
      </c>
      <c r="L23" s="81" t="e">
        <f>+#REF!</f>
        <v>#REF!</v>
      </c>
      <c r="M23" s="81"/>
      <c r="N23" s="82" t="e">
        <f>+#REF!</f>
        <v>#REF!</v>
      </c>
      <c r="O23" s="80">
        <v>160</v>
      </c>
      <c r="P23" s="81" t="e">
        <f>+#REF!</f>
        <v>#REF!</v>
      </c>
      <c r="Q23" s="81"/>
      <c r="R23" s="82" t="e">
        <f>+#REF!</f>
        <v>#REF!</v>
      </c>
      <c r="S23" s="80">
        <v>102</v>
      </c>
      <c r="T23" s="81" t="e">
        <f>+#REF!</f>
        <v>#REF!</v>
      </c>
      <c r="U23" s="81">
        <v>80</v>
      </c>
      <c r="V23" s="82" t="e">
        <f>+#REF!</f>
        <v>#REF!</v>
      </c>
      <c r="W23" s="80">
        <v>24</v>
      </c>
      <c r="X23" s="81" t="e">
        <f>+#REF!</f>
        <v>#REF!</v>
      </c>
      <c r="Y23" s="81">
        <v>96</v>
      </c>
      <c r="Z23" s="82" t="e">
        <f>+#REF!</f>
        <v>#REF!</v>
      </c>
      <c r="AA23" s="80">
        <v>24</v>
      </c>
      <c r="AB23" s="81" t="e">
        <f>+#REF!</f>
        <v>#REF!</v>
      </c>
      <c r="AC23" s="81"/>
      <c r="AD23" s="82" t="e">
        <f>+#REF!</f>
        <v>#REF!</v>
      </c>
      <c r="AE23" s="80"/>
      <c r="AF23" s="81" t="e">
        <f>+#REF!</f>
        <v>#REF!</v>
      </c>
      <c r="AG23" s="81"/>
      <c r="AH23" s="82" t="e">
        <f>+#REF!</f>
        <v>#REF!</v>
      </c>
      <c r="AI23" s="80"/>
      <c r="AJ23" s="81" t="e">
        <f>+#REF!</f>
        <v>#REF!</v>
      </c>
      <c r="AK23" s="81"/>
      <c r="AL23" s="82" t="e">
        <f>+#REF!</f>
        <v>#REF!</v>
      </c>
      <c r="AM23" s="80"/>
      <c r="AN23" s="81" t="e">
        <f>+#REF!</f>
        <v>#REF!</v>
      </c>
      <c r="AO23" s="81"/>
      <c r="AP23" s="82" t="e">
        <f>+#REF!</f>
        <v>#REF!</v>
      </c>
      <c r="AQ23" s="80"/>
      <c r="AR23" s="81" t="e">
        <f>+#REF!</f>
        <v>#REF!</v>
      </c>
      <c r="AS23" s="81"/>
      <c r="AT23" s="82" t="e">
        <f>+#REF!</f>
        <v>#REF!</v>
      </c>
      <c r="AU23" s="80">
        <v>80</v>
      </c>
      <c r="AV23" s="81" t="e">
        <f>+#REF!</f>
        <v>#REF!</v>
      </c>
      <c r="AW23" s="81"/>
      <c r="AX23" s="81" t="e">
        <f>+#REF!</f>
        <v>#REF!</v>
      </c>
      <c r="AY23" s="80">
        <v>654</v>
      </c>
      <c r="AZ23" s="82">
        <v>900432.2</v>
      </c>
      <c r="BA23" s="81">
        <v>176</v>
      </c>
      <c r="BB23" s="81">
        <v>331578.3</v>
      </c>
      <c r="BC23" s="90">
        <v>54.5</v>
      </c>
      <c r="BD23" s="91">
        <v>14.666666666666666</v>
      </c>
      <c r="BE23" s="92">
        <v>0.3132183908045977</v>
      </c>
      <c r="BF23" s="93">
        <v>0.0842911877394636</v>
      </c>
    </row>
    <row r="24" spans="1:58" ht="15.75" customHeight="1">
      <c r="A24" s="94">
        <v>13</v>
      </c>
      <c r="B24" s="79" t="s">
        <v>41</v>
      </c>
      <c r="C24" s="80">
        <v>176</v>
      </c>
      <c r="D24" s="81" t="e">
        <f>+#REF!</f>
        <v>#REF!</v>
      </c>
      <c r="E24" s="81"/>
      <c r="F24" s="82" t="e">
        <f>+#REF!</f>
        <v>#REF!</v>
      </c>
      <c r="G24" s="80">
        <v>176</v>
      </c>
      <c r="H24" s="81" t="e">
        <f>+#REF!</f>
        <v>#REF!</v>
      </c>
      <c r="I24" s="81">
        <v>16</v>
      </c>
      <c r="J24" s="82" t="e">
        <f>+#REF!</f>
        <v>#REF!</v>
      </c>
      <c r="K24" s="80">
        <v>80</v>
      </c>
      <c r="L24" s="81" t="e">
        <f>+#REF!</f>
        <v>#REF!</v>
      </c>
      <c r="M24" s="81">
        <v>24</v>
      </c>
      <c r="N24" s="82" t="e">
        <f>+#REF!</f>
        <v>#REF!</v>
      </c>
      <c r="O24" s="80">
        <v>224</v>
      </c>
      <c r="P24" s="81" t="e">
        <f>+#REF!</f>
        <v>#REF!</v>
      </c>
      <c r="Q24" s="81"/>
      <c r="R24" s="82" t="e">
        <f>+#REF!</f>
        <v>#REF!</v>
      </c>
      <c r="S24" s="80">
        <v>222</v>
      </c>
      <c r="T24" s="81" t="e">
        <f>+#REF!</f>
        <v>#REF!</v>
      </c>
      <c r="U24" s="81">
        <v>64</v>
      </c>
      <c r="V24" s="82" t="e">
        <f>+#REF!</f>
        <v>#REF!</v>
      </c>
      <c r="W24" s="80"/>
      <c r="X24" s="81" t="e">
        <f>+#REF!</f>
        <v>#REF!</v>
      </c>
      <c r="Y24" s="81">
        <v>174</v>
      </c>
      <c r="Z24" s="82" t="e">
        <f>+#REF!</f>
        <v>#REF!</v>
      </c>
      <c r="AA24" s="80">
        <v>144</v>
      </c>
      <c r="AB24" s="81" t="e">
        <f>+#REF!</f>
        <v>#REF!</v>
      </c>
      <c r="AC24" s="81">
        <v>174</v>
      </c>
      <c r="AD24" s="82" t="e">
        <f>+#REF!</f>
        <v>#REF!</v>
      </c>
      <c r="AE24" s="80">
        <v>120</v>
      </c>
      <c r="AF24" s="81" t="e">
        <f>+#REF!</f>
        <v>#REF!</v>
      </c>
      <c r="AG24" s="81">
        <v>80</v>
      </c>
      <c r="AH24" s="82" t="e">
        <f>+#REF!</f>
        <v>#REF!</v>
      </c>
      <c r="AI24" s="80">
        <v>8</v>
      </c>
      <c r="AJ24" s="81" t="e">
        <f>+#REF!</f>
        <v>#REF!</v>
      </c>
      <c r="AK24" s="81"/>
      <c r="AL24" s="82" t="e">
        <f>+#REF!</f>
        <v>#REF!</v>
      </c>
      <c r="AM24" s="80"/>
      <c r="AN24" s="81" t="e">
        <f>+#REF!</f>
        <v>#REF!</v>
      </c>
      <c r="AO24" s="81">
        <v>8</v>
      </c>
      <c r="AP24" s="82" t="e">
        <f>+#REF!</f>
        <v>#REF!</v>
      </c>
      <c r="AQ24" s="80"/>
      <c r="AR24" s="81" t="e">
        <f>+#REF!</f>
        <v>#REF!</v>
      </c>
      <c r="AS24" s="81">
        <v>8</v>
      </c>
      <c r="AT24" s="82" t="e">
        <f>+#REF!</f>
        <v>#REF!</v>
      </c>
      <c r="AU24" s="80">
        <v>96</v>
      </c>
      <c r="AV24" s="81" t="e">
        <f>+#REF!</f>
        <v>#REF!</v>
      </c>
      <c r="AW24" s="81"/>
      <c r="AX24" s="81" t="e">
        <f>+#REF!</f>
        <v>#REF!</v>
      </c>
      <c r="AY24" s="80">
        <v>1246</v>
      </c>
      <c r="AZ24" s="82">
        <v>1185408.1</v>
      </c>
      <c r="BA24" s="81">
        <v>548</v>
      </c>
      <c r="BB24" s="81">
        <v>495509.2</v>
      </c>
      <c r="BC24" s="90">
        <v>103.83333333333333</v>
      </c>
      <c r="BD24" s="91">
        <v>45.666666666666664</v>
      </c>
      <c r="BE24" s="92">
        <v>0.596743295019157</v>
      </c>
      <c r="BF24" s="93">
        <v>0.2624521072796935</v>
      </c>
    </row>
    <row r="25" spans="1:58" ht="15.75" customHeight="1">
      <c r="A25" s="94">
        <v>14</v>
      </c>
      <c r="B25" s="79" t="s">
        <v>42</v>
      </c>
      <c r="C25" s="80"/>
      <c r="D25" s="81" t="e">
        <f>+#REF!</f>
        <v>#REF!</v>
      </c>
      <c r="E25" s="81"/>
      <c r="F25" s="82" t="e">
        <f>+#REF!</f>
        <v>#REF!</v>
      </c>
      <c r="G25" s="80"/>
      <c r="H25" s="81" t="e">
        <f>+#REF!</f>
        <v>#REF!</v>
      </c>
      <c r="I25" s="81"/>
      <c r="J25" s="82" t="e">
        <f>+#REF!</f>
        <v>#REF!</v>
      </c>
      <c r="K25" s="80"/>
      <c r="L25" s="81" t="e">
        <f>+#REF!</f>
        <v>#REF!</v>
      </c>
      <c r="M25" s="81"/>
      <c r="N25" s="82" t="e">
        <f>+#REF!</f>
        <v>#REF!</v>
      </c>
      <c r="O25" s="80"/>
      <c r="P25" s="81" t="e">
        <f>+#REF!</f>
        <v>#REF!</v>
      </c>
      <c r="Q25" s="81"/>
      <c r="R25" s="82" t="e">
        <f>+#REF!</f>
        <v>#REF!</v>
      </c>
      <c r="S25" s="80"/>
      <c r="T25" s="81" t="e">
        <f>+#REF!</f>
        <v>#REF!</v>
      </c>
      <c r="U25" s="81"/>
      <c r="V25" s="82" t="e">
        <f>+#REF!</f>
        <v>#REF!</v>
      </c>
      <c r="W25" s="80"/>
      <c r="X25" s="81" t="e">
        <f>+#REF!</f>
        <v>#REF!</v>
      </c>
      <c r="Y25" s="81"/>
      <c r="Z25" s="82" t="e">
        <f>+#REF!</f>
        <v>#REF!</v>
      </c>
      <c r="AA25" s="80"/>
      <c r="AB25" s="81" t="e">
        <f>+#REF!</f>
        <v>#REF!</v>
      </c>
      <c r="AC25" s="81"/>
      <c r="AD25" s="82" t="e">
        <f>+#REF!</f>
        <v>#REF!</v>
      </c>
      <c r="AE25" s="80"/>
      <c r="AF25" s="81" t="e">
        <f>+#REF!</f>
        <v>#REF!</v>
      </c>
      <c r="AG25" s="81"/>
      <c r="AH25" s="82" t="e">
        <f>+#REF!</f>
        <v>#REF!</v>
      </c>
      <c r="AI25" s="80"/>
      <c r="AJ25" s="81" t="e">
        <f>+#REF!</f>
        <v>#REF!</v>
      </c>
      <c r="AK25" s="81"/>
      <c r="AL25" s="82" t="e">
        <f>+#REF!</f>
        <v>#REF!</v>
      </c>
      <c r="AM25" s="80"/>
      <c r="AN25" s="81" t="e">
        <f>+#REF!</f>
        <v>#REF!</v>
      </c>
      <c r="AO25" s="81"/>
      <c r="AP25" s="82" t="e">
        <f>+#REF!</f>
        <v>#REF!</v>
      </c>
      <c r="AQ25" s="80"/>
      <c r="AR25" s="81" t="e">
        <f>+#REF!</f>
        <v>#REF!</v>
      </c>
      <c r="AS25" s="81"/>
      <c r="AT25" s="82" t="e">
        <f>+#REF!</f>
        <v>#REF!</v>
      </c>
      <c r="AU25" s="80"/>
      <c r="AV25" s="81" t="e">
        <f>+#REF!</f>
        <v>#REF!</v>
      </c>
      <c r="AW25" s="81"/>
      <c r="AX25" s="81" t="e">
        <f>+#REF!</f>
        <v>#REF!</v>
      </c>
      <c r="AY25" s="80">
        <v>0</v>
      </c>
      <c r="AZ25" s="82">
        <v>0</v>
      </c>
      <c r="BA25" s="81">
        <v>0</v>
      </c>
      <c r="BB25" s="81">
        <v>0</v>
      </c>
      <c r="BC25" s="90">
        <v>0</v>
      </c>
      <c r="BD25" s="91">
        <v>0</v>
      </c>
      <c r="BE25" s="92">
        <v>0</v>
      </c>
      <c r="BF25" s="93">
        <v>0</v>
      </c>
    </row>
    <row r="26" spans="1:58" ht="15.75" customHeight="1">
      <c r="A26" s="94">
        <v>20</v>
      </c>
      <c r="B26" s="79" t="s">
        <v>92</v>
      </c>
      <c r="C26" s="80">
        <v>88</v>
      </c>
      <c r="D26" s="81" t="e">
        <f>+#REF!</f>
        <v>#REF!</v>
      </c>
      <c r="E26" s="81">
        <v>422</v>
      </c>
      <c r="F26" s="82" t="e">
        <f>+#REF!</f>
        <v>#REF!</v>
      </c>
      <c r="G26" s="80">
        <v>464</v>
      </c>
      <c r="H26" s="81" t="e">
        <f>+#REF!</f>
        <v>#REF!</v>
      </c>
      <c r="I26" s="81">
        <v>298</v>
      </c>
      <c r="J26" s="82" t="e">
        <f>+#REF!</f>
        <v>#REF!</v>
      </c>
      <c r="K26" s="80">
        <v>272</v>
      </c>
      <c r="L26" s="81" t="e">
        <f>+#REF!</f>
        <v>#REF!</v>
      </c>
      <c r="M26" s="81">
        <v>186</v>
      </c>
      <c r="N26" s="82" t="e">
        <f>+#REF!</f>
        <v>#REF!</v>
      </c>
      <c r="O26" s="80">
        <v>540</v>
      </c>
      <c r="P26" s="81" t="e">
        <f>+#REF!</f>
        <v>#REF!</v>
      </c>
      <c r="Q26" s="81">
        <v>174</v>
      </c>
      <c r="R26" s="82" t="e">
        <f>+#REF!</f>
        <v>#REF!</v>
      </c>
      <c r="S26" s="80">
        <v>468</v>
      </c>
      <c r="T26" s="81" t="e">
        <f>+#REF!</f>
        <v>#REF!</v>
      </c>
      <c r="U26" s="81">
        <v>254</v>
      </c>
      <c r="V26" s="82" t="e">
        <f>+#REF!</f>
        <v>#REF!</v>
      </c>
      <c r="W26" s="80">
        <v>382</v>
      </c>
      <c r="X26" s="81" t="e">
        <f>+#REF!</f>
        <v>#REF!</v>
      </c>
      <c r="Y26" s="81">
        <v>524</v>
      </c>
      <c r="Z26" s="82" t="e">
        <f>+#REF!</f>
        <v>#REF!</v>
      </c>
      <c r="AA26" s="80">
        <v>302</v>
      </c>
      <c r="AB26" s="81" t="e">
        <f>+#REF!</f>
        <v>#REF!</v>
      </c>
      <c r="AC26" s="81">
        <v>500</v>
      </c>
      <c r="AD26" s="82" t="e">
        <f>+#REF!</f>
        <v>#REF!</v>
      </c>
      <c r="AE26" s="80">
        <v>88</v>
      </c>
      <c r="AF26" s="81" t="e">
        <f>+#REF!</f>
        <v>#REF!</v>
      </c>
      <c r="AG26" s="81">
        <v>322</v>
      </c>
      <c r="AH26" s="82" t="e">
        <f>+#REF!</f>
        <v>#REF!</v>
      </c>
      <c r="AI26" s="80">
        <v>152</v>
      </c>
      <c r="AJ26" s="81" t="e">
        <f>+#REF!</f>
        <v>#REF!</v>
      </c>
      <c r="AK26" s="81">
        <v>322</v>
      </c>
      <c r="AL26" s="82" t="e">
        <f>+#REF!</f>
        <v>#REF!</v>
      </c>
      <c r="AM26" s="80">
        <v>342</v>
      </c>
      <c r="AN26" s="81" t="e">
        <f>+#REF!</f>
        <v>#REF!</v>
      </c>
      <c r="AO26" s="81">
        <v>156</v>
      </c>
      <c r="AP26" s="82" t="e">
        <f>+#REF!</f>
        <v>#REF!</v>
      </c>
      <c r="AQ26" s="80">
        <v>480</v>
      </c>
      <c r="AR26" s="81" t="e">
        <f>+#REF!</f>
        <v>#REF!</v>
      </c>
      <c r="AS26" s="81">
        <v>120</v>
      </c>
      <c r="AT26" s="82" t="e">
        <f>+#REF!</f>
        <v>#REF!</v>
      </c>
      <c r="AU26" s="80">
        <v>248</v>
      </c>
      <c r="AV26" s="81" t="e">
        <f>+#REF!</f>
        <v>#REF!</v>
      </c>
      <c r="AW26" s="81">
        <v>224</v>
      </c>
      <c r="AX26" s="81" t="e">
        <f>+#REF!</f>
        <v>#REF!</v>
      </c>
      <c r="AY26" s="80">
        <v>3826</v>
      </c>
      <c r="AZ26" s="82">
        <v>2343892.2</v>
      </c>
      <c r="BA26" s="81">
        <v>3502</v>
      </c>
      <c r="BB26" s="81">
        <v>1824330.5</v>
      </c>
      <c r="BC26" s="90">
        <v>318.8333333333333</v>
      </c>
      <c r="BD26" s="91">
        <v>291.8333333333333</v>
      </c>
      <c r="BE26" s="92">
        <v>1.8323754789272029</v>
      </c>
      <c r="BF26" s="93">
        <v>1.6772030651340994</v>
      </c>
    </row>
    <row r="27" spans="1:58" ht="15.75" customHeight="1">
      <c r="A27" s="94">
        <v>21</v>
      </c>
      <c r="B27" s="79" t="s">
        <v>51</v>
      </c>
      <c r="C27" s="80"/>
      <c r="D27" s="81" t="e">
        <f>+#REF!</f>
        <v>#REF!</v>
      </c>
      <c r="E27" s="81"/>
      <c r="F27" s="82" t="e">
        <f>+#REF!</f>
        <v>#REF!</v>
      </c>
      <c r="G27" s="80">
        <v>32</v>
      </c>
      <c r="H27" s="81" t="e">
        <f>+#REF!</f>
        <v>#REF!</v>
      </c>
      <c r="I27" s="81"/>
      <c r="J27" s="82" t="e">
        <f>+#REF!</f>
        <v>#REF!</v>
      </c>
      <c r="K27" s="80"/>
      <c r="L27" s="81" t="e">
        <f>+#REF!</f>
        <v>#REF!</v>
      </c>
      <c r="M27" s="81">
        <v>8</v>
      </c>
      <c r="N27" s="82" t="e">
        <f>+#REF!</f>
        <v>#REF!</v>
      </c>
      <c r="O27" s="80">
        <v>20</v>
      </c>
      <c r="P27" s="81" t="e">
        <f>+#REF!</f>
        <v>#REF!</v>
      </c>
      <c r="Q27" s="81"/>
      <c r="R27" s="82" t="e">
        <f>+#REF!</f>
        <v>#REF!</v>
      </c>
      <c r="S27" s="80"/>
      <c r="T27" s="81" t="e">
        <f>+#REF!</f>
        <v>#REF!</v>
      </c>
      <c r="U27" s="81"/>
      <c r="V27" s="82" t="e">
        <f>+#REF!</f>
        <v>#REF!</v>
      </c>
      <c r="W27" s="80"/>
      <c r="X27" s="81" t="e">
        <f>+#REF!</f>
        <v>#REF!</v>
      </c>
      <c r="Y27" s="81"/>
      <c r="Z27" s="82" t="e">
        <f>+#REF!</f>
        <v>#REF!</v>
      </c>
      <c r="AA27" s="80">
        <v>40</v>
      </c>
      <c r="AB27" s="81" t="e">
        <f>+#REF!</f>
        <v>#REF!</v>
      </c>
      <c r="AC27" s="81"/>
      <c r="AD27" s="82" t="e">
        <f>+#REF!</f>
        <v>#REF!</v>
      </c>
      <c r="AE27" s="80"/>
      <c r="AF27" s="81" t="e">
        <f>+#REF!</f>
        <v>#REF!</v>
      </c>
      <c r="AG27" s="81"/>
      <c r="AH27" s="82" t="e">
        <f>+#REF!</f>
        <v>#REF!</v>
      </c>
      <c r="AI27" s="80"/>
      <c r="AJ27" s="81" t="e">
        <f>+#REF!</f>
        <v>#REF!</v>
      </c>
      <c r="AK27" s="81"/>
      <c r="AL27" s="82" t="e">
        <f>+#REF!</f>
        <v>#REF!</v>
      </c>
      <c r="AM27" s="80">
        <v>8</v>
      </c>
      <c r="AN27" s="81" t="e">
        <f>+#REF!</f>
        <v>#REF!</v>
      </c>
      <c r="AO27" s="81"/>
      <c r="AP27" s="82" t="e">
        <f>+#REF!</f>
        <v>#REF!</v>
      </c>
      <c r="AQ27" s="80">
        <v>8</v>
      </c>
      <c r="AR27" s="81" t="e">
        <f>+#REF!</f>
        <v>#REF!</v>
      </c>
      <c r="AS27" s="81"/>
      <c r="AT27" s="82" t="e">
        <f>+#REF!</f>
        <v>#REF!</v>
      </c>
      <c r="AU27" s="80">
        <v>8</v>
      </c>
      <c r="AV27" s="81" t="e">
        <f>+#REF!</f>
        <v>#REF!</v>
      </c>
      <c r="AW27" s="81"/>
      <c r="AX27" s="81" t="e">
        <f>+#REF!</f>
        <v>#REF!</v>
      </c>
      <c r="AY27" s="80">
        <v>116</v>
      </c>
      <c r="AZ27" s="82">
        <v>112170.2</v>
      </c>
      <c r="BA27" s="81">
        <v>8</v>
      </c>
      <c r="BB27" s="81">
        <v>5412.4</v>
      </c>
      <c r="BC27" s="90">
        <v>9.666666666666666</v>
      </c>
      <c r="BD27" s="91">
        <v>0.6666666666666666</v>
      </c>
      <c r="BE27" s="92">
        <v>0.05555555555555555</v>
      </c>
      <c r="BF27" s="93">
        <v>0.0038314176245210726</v>
      </c>
    </row>
    <row r="28" spans="1:58" ht="15.75" customHeight="1" thickBot="1">
      <c r="A28" s="111"/>
      <c r="B28" s="99"/>
      <c r="C28" s="95"/>
      <c r="D28" s="96"/>
      <c r="E28" s="96"/>
      <c r="F28" s="97"/>
      <c r="G28" s="95"/>
      <c r="H28" s="96"/>
      <c r="I28" s="96"/>
      <c r="J28" s="97"/>
      <c r="K28" s="95"/>
      <c r="L28" s="96"/>
      <c r="M28" s="96"/>
      <c r="N28" s="97"/>
      <c r="O28" s="95"/>
      <c r="P28" s="96"/>
      <c r="Q28" s="96"/>
      <c r="R28" s="97"/>
      <c r="S28" s="95"/>
      <c r="T28" s="96"/>
      <c r="U28" s="96"/>
      <c r="V28" s="97"/>
      <c r="W28" s="95"/>
      <c r="X28" s="96"/>
      <c r="Y28" s="96"/>
      <c r="Z28" s="97"/>
      <c r="AA28" s="95"/>
      <c r="AB28" s="96"/>
      <c r="AC28" s="96"/>
      <c r="AD28" s="97"/>
      <c r="AE28" s="95"/>
      <c r="AF28" s="96"/>
      <c r="AG28" s="96"/>
      <c r="AH28" s="97"/>
      <c r="AI28" s="95"/>
      <c r="AJ28" s="96"/>
      <c r="AK28" s="96"/>
      <c r="AL28" s="97"/>
      <c r="AM28" s="95"/>
      <c r="AN28" s="96"/>
      <c r="AO28" s="96"/>
      <c r="AP28" s="97"/>
      <c r="AQ28" s="95"/>
      <c r="AR28" s="96"/>
      <c r="AS28" s="96"/>
      <c r="AT28" s="97"/>
      <c r="AU28" s="95"/>
      <c r="AV28" s="96"/>
      <c r="AW28" s="96"/>
      <c r="AX28" s="96"/>
      <c r="AY28" s="95"/>
      <c r="AZ28" s="97"/>
      <c r="BA28" s="96"/>
      <c r="BB28" s="96"/>
      <c r="BC28" s="98"/>
      <c r="BD28" s="99"/>
      <c r="BE28" s="100"/>
      <c r="BF28" s="99"/>
    </row>
    <row r="29" spans="1:58" ht="25.5" customHeight="1" thickBot="1">
      <c r="A29" s="107"/>
      <c r="B29" s="108" t="s">
        <v>4</v>
      </c>
      <c r="C29" s="101">
        <f aca="true" t="shared" si="0" ref="C29:AL29">SUM(C12:C28)</f>
        <v>1476</v>
      </c>
      <c r="D29" s="101" t="e">
        <f t="shared" si="0"/>
        <v>#REF!</v>
      </c>
      <c r="E29" s="101">
        <f t="shared" si="0"/>
        <v>490</v>
      </c>
      <c r="F29" s="101" t="e">
        <f t="shared" si="0"/>
        <v>#REF!</v>
      </c>
      <c r="G29" s="101">
        <f t="shared" si="0"/>
        <v>2116</v>
      </c>
      <c r="H29" s="101" t="e">
        <f t="shared" si="0"/>
        <v>#REF!</v>
      </c>
      <c r="I29" s="101">
        <f t="shared" si="0"/>
        <v>430</v>
      </c>
      <c r="J29" s="101" t="e">
        <f t="shared" si="0"/>
        <v>#REF!</v>
      </c>
      <c r="K29" s="102">
        <f t="shared" si="0"/>
        <v>1486</v>
      </c>
      <c r="L29" s="102" t="e">
        <f t="shared" si="0"/>
        <v>#REF!</v>
      </c>
      <c r="M29" s="102">
        <f t="shared" si="0"/>
        <v>418</v>
      </c>
      <c r="N29" s="102" t="e">
        <f t="shared" si="0"/>
        <v>#REF!</v>
      </c>
      <c r="O29" s="101">
        <f t="shared" si="0"/>
        <v>1464</v>
      </c>
      <c r="P29" s="101" t="e">
        <f t="shared" si="0"/>
        <v>#REF!</v>
      </c>
      <c r="Q29" s="101">
        <f t="shared" si="0"/>
        <v>358</v>
      </c>
      <c r="R29" s="101" t="e">
        <f t="shared" si="0"/>
        <v>#REF!</v>
      </c>
      <c r="S29" s="101">
        <f t="shared" si="0"/>
        <v>1310</v>
      </c>
      <c r="T29" s="101" t="e">
        <f t="shared" si="0"/>
        <v>#REF!</v>
      </c>
      <c r="U29" s="101">
        <f t="shared" si="0"/>
        <v>562</v>
      </c>
      <c r="V29" s="101" t="e">
        <f t="shared" si="0"/>
        <v>#REF!</v>
      </c>
      <c r="W29" s="101">
        <f t="shared" si="0"/>
        <v>1304</v>
      </c>
      <c r="X29" s="101" t="e">
        <f t="shared" si="0"/>
        <v>#REF!</v>
      </c>
      <c r="Y29" s="101">
        <f t="shared" si="0"/>
        <v>1136</v>
      </c>
      <c r="Z29" s="101" t="e">
        <f t="shared" si="0"/>
        <v>#REF!</v>
      </c>
      <c r="AA29" s="101">
        <f t="shared" si="0"/>
        <v>1558</v>
      </c>
      <c r="AB29" s="101" t="e">
        <f t="shared" si="0"/>
        <v>#REF!</v>
      </c>
      <c r="AC29" s="101">
        <f t="shared" si="0"/>
        <v>1246</v>
      </c>
      <c r="AD29" s="101" t="e">
        <f t="shared" si="0"/>
        <v>#REF!</v>
      </c>
      <c r="AE29" s="101">
        <f t="shared" si="0"/>
        <v>572</v>
      </c>
      <c r="AF29" s="101" t="e">
        <f t="shared" si="0"/>
        <v>#REF!</v>
      </c>
      <c r="AG29" s="101">
        <f t="shared" si="0"/>
        <v>902</v>
      </c>
      <c r="AH29" s="101" t="e">
        <f t="shared" si="0"/>
        <v>#REF!</v>
      </c>
      <c r="AI29" s="101">
        <f t="shared" si="0"/>
        <v>498</v>
      </c>
      <c r="AJ29" s="101" t="e">
        <f t="shared" si="0"/>
        <v>#REF!</v>
      </c>
      <c r="AK29" s="101">
        <f t="shared" si="0"/>
        <v>830</v>
      </c>
      <c r="AL29" s="101" t="e">
        <f t="shared" si="0"/>
        <v>#REF!</v>
      </c>
      <c r="AM29" s="101">
        <f aca="true" t="shared" si="1" ref="AM29:AX29">SUM(AM12:AM28)</f>
        <v>884</v>
      </c>
      <c r="AN29" s="101" t="e">
        <f t="shared" si="1"/>
        <v>#REF!</v>
      </c>
      <c r="AO29" s="101">
        <f t="shared" si="1"/>
        <v>712</v>
      </c>
      <c r="AP29" s="101" t="e">
        <f t="shared" si="1"/>
        <v>#REF!</v>
      </c>
      <c r="AQ29" s="101">
        <f t="shared" si="1"/>
        <v>1544</v>
      </c>
      <c r="AR29" s="101" t="e">
        <f t="shared" si="1"/>
        <v>#REF!</v>
      </c>
      <c r="AS29" s="101">
        <f t="shared" si="1"/>
        <v>868</v>
      </c>
      <c r="AT29" s="101" t="e">
        <f t="shared" si="1"/>
        <v>#REF!</v>
      </c>
      <c r="AU29" s="101">
        <f t="shared" si="1"/>
        <v>1442</v>
      </c>
      <c r="AV29" s="101" t="e">
        <f t="shared" si="1"/>
        <v>#REF!</v>
      </c>
      <c r="AW29" s="101">
        <f t="shared" si="1"/>
        <v>1052</v>
      </c>
      <c r="AX29" s="101" t="e">
        <f t="shared" si="1"/>
        <v>#REF!</v>
      </c>
      <c r="AY29" s="103">
        <v>15622</v>
      </c>
      <c r="AZ29" s="104">
        <v>15425511.099999998</v>
      </c>
      <c r="BA29" s="102">
        <v>9004</v>
      </c>
      <c r="BB29" s="102">
        <v>7268392.500000001</v>
      </c>
      <c r="BC29" s="103">
        <v>1243.8333333333335</v>
      </c>
      <c r="BD29" s="104">
        <v>750.3333333333334</v>
      </c>
      <c r="BE29" s="105">
        <v>7.1484674329501905</v>
      </c>
      <c r="BF29" s="106">
        <v>4.312260536398466</v>
      </c>
    </row>
    <row r="30" ht="15.75" customHeight="1" hidden="1" thickTop="1"/>
    <row r="31" spans="2:56" ht="15.75" customHeight="1" hidden="1">
      <c r="B31" t="s">
        <v>52</v>
      </c>
      <c r="C31" s="10">
        <f>+C29/174</f>
        <v>8.482758620689655</v>
      </c>
      <c r="D31" s="10"/>
      <c r="E31" s="10">
        <f>+E29/174</f>
        <v>2.8160919540229883</v>
      </c>
      <c r="G31" s="10">
        <f>+G29/174</f>
        <v>12.160919540229886</v>
      </c>
      <c r="H31" s="10"/>
      <c r="I31" s="10">
        <f>+I29/174</f>
        <v>2.471264367816092</v>
      </c>
      <c r="K31" s="10">
        <f>+K29/174</f>
        <v>8.540229885057471</v>
      </c>
      <c r="L31" s="10"/>
      <c r="M31" s="10">
        <f>+M29/174</f>
        <v>2.4022988505747125</v>
      </c>
      <c r="N31" s="10"/>
      <c r="O31" s="10">
        <f>+O29/174</f>
        <v>8.413793103448276</v>
      </c>
      <c r="P31" s="10"/>
      <c r="Q31" s="10">
        <f>+Q29/174</f>
        <v>2.057471264367816</v>
      </c>
      <c r="R31" s="10"/>
      <c r="S31" s="10">
        <f>+S29/174</f>
        <v>7.528735632183908</v>
      </c>
      <c r="T31" s="10"/>
      <c r="U31" s="10">
        <f>+U29/174</f>
        <v>3.2298850574712645</v>
      </c>
      <c r="V31" s="10"/>
      <c r="W31" s="10">
        <f>+W29/174</f>
        <v>7.494252873563219</v>
      </c>
      <c r="X31" s="10"/>
      <c r="Y31" s="10">
        <f>+Y29/174</f>
        <v>6.528735632183908</v>
      </c>
      <c r="Z31" s="10"/>
      <c r="AA31" s="10">
        <f>+AA29/174</f>
        <v>8.954022988505747</v>
      </c>
      <c r="AC31" s="10">
        <f>+AC29/174</f>
        <v>7.160919540229885</v>
      </c>
      <c r="AD31" s="10"/>
      <c r="AE31" s="10">
        <f>+AE29/174</f>
        <v>3.2873563218390807</v>
      </c>
      <c r="AG31" s="10">
        <f>+AG29/174</f>
        <v>5.183908045977011</v>
      </c>
      <c r="AH31" s="10"/>
      <c r="AI31" s="10">
        <f>+AI29/174</f>
        <v>2.8620689655172415</v>
      </c>
      <c r="AJ31" s="10"/>
      <c r="AK31" s="10">
        <f>+AK29/174</f>
        <v>4.7701149425287355</v>
      </c>
      <c r="AL31" s="10"/>
      <c r="AM31" s="3">
        <f>+AM29/174</f>
        <v>5.080459770114943</v>
      </c>
      <c r="AN31" s="3"/>
      <c r="AO31" s="3">
        <f aca="true" t="shared" si="2" ref="AO31:BA31">+AO29/174</f>
        <v>4.091954022988506</v>
      </c>
      <c r="AP31" s="3"/>
      <c r="AQ31" s="3">
        <f t="shared" si="2"/>
        <v>8.873563218390805</v>
      </c>
      <c r="AR31" s="3"/>
      <c r="AS31" s="3">
        <f t="shared" si="2"/>
        <v>4.988505747126437</v>
      </c>
      <c r="AT31" s="3"/>
      <c r="AU31" s="3">
        <f t="shared" si="2"/>
        <v>8.28735632183908</v>
      </c>
      <c r="AV31" s="3"/>
      <c r="AW31" s="3">
        <f t="shared" si="2"/>
        <v>6.045977011494253</v>
      </c>
      <c r="AX31" s="3"/>
      <c r="AY31" s="3">
        <f t="shared" si="2"/>
        <v>89.7816091954023</v>
      </c>
      <c r="AZ31" s="3"/>
      <c r="BA31" s="3">
        <f t="shared" si="2"/>
        <v>51.747126436781606</v>
      </c>
      <c r="BB31" s="3"/>
      <c r="BC31" s="10">
        <f>+BC29/174</f>
        <v>7.148467432950192</v>
      </c>
      <c r="BD31" s="10">
        <f>+BD29/174</f>
        <v>4.312260536398468</v>
      </c>
    </row>
    <row r="32" ht="15.75" customHeight="1" hidden="1">
      <c r="AY32" s="12"/>
    </row>
    <row r="33" spans="2:58" ht="15.75" customHeight="1" hidden="1">
      <c r="B33" s="22" t="s">
        <v>80</v>
      </c>
      <c r="F33" s="22"/>
      <c r="J33" s="22"/>
      <c r="N33" s="22"/>
      <c r="R33" s="22"/>
      <c r="V33" s="22"/>
      <c r="Z33" s="22"/>
      <c r="AD33" s="22"/>
      <c r="AE33">
        <v>82</v>
      </c>
      <c r="AF33" s="2">
        <v>47846.9</v>
      </c>
      <c r="AH33" s="22"/>
      <c r="AL33" s="22"/>
      <c r="AP33" s="22"/>
      <c r="AT33" s="22"/>
      <c r="AX33" s="22"/>
      <c r="AY33" s="12"/>
      <c r="BB33" s="22"/>
      <c r="BF33" s="22"/>
    </row>
    <row r="34" spans="2:58" s="12" customFormat="1" ht="15.75" customHeight="1" hidden="1">
      <c r="B34" s="22" t="s">
        <v>81</v>
      </c>
      <c r="F34" s="22"/>
      <c r="J34" s="22"/>
      <c r="N34" s="22"/>
      <c r="R34" s="22"/>
      <c r="V34" s="22"/>
      <c r="Z34" s="22"/>
      <c r="AD34" s="22"/>
      <c r="AH34" s="22"/>
      <c r="AL34" s="22"/>
      <c r="AP34" s="22"/>
      <c r="AT34" s="22"/>
      <c r="AX34" s="22"/>
      <c r="BB34" s="22"/>
      <c r="BF34" s="22"/>
    </row>
    <row r="35" spans="2:58" s="12" customFormat="1" ht="15.75" customHeight="1" hidden="1">
      <c r="B35" s="22" t="s">
        <v>82</v>
      </c>
      <c r="F35" s="22"/>
      <c r="J35" s="22"/>
      <c r="N35" s="22"/>
      <c r="R35" s="22"/>
      <c r="V35" s="22"/>
      <c r="Z35" s="22"/>
      <c r="AD35" s="22"/>
      <c r="AH35" s="22"/>
      <c r="AL35" s="22"/>
      <c r="AP35" s="22"/>
      <c r="AT35" s="22"/>
      <c r="AX35" s="22"/>
      <c r="BB35" s="22"/>
      <c r="BF35" s="22"/>
    </row>
    <row r="36" spans="1:58" ht="15.75" customHeight="1" hidden="1">
      <c r="A36" s="21">
        <v>11</v>
      </c>
      <c r="B36" s="22" t="s">
        <v>73</v>
      </c>
      <c r="C36" s="13">
        <v>24</v>
      </c>
      <c r="D36" s="9">
        <v>11675.9</v>
      </c>
      <c r="E36" s="12"/>
      <c r="F36" s="15" t="e">
        <f>+#REF!</f>
        <v>#REF!</v>
      </c>
      <c r="G36" s="19">
        <v>24</v>
      </c>
      <c r="H36" s="9" t="e">
        <f>+#REF!</f>
        <v>#REF!</v>
      </c>
      <c r="I36" s="9"/>
      <c r="J36" s="15" t="e">
        <f>+#REF!</f>
        <v>#REF!</v>
      </c>
      <c r="K36" s="19"/>
      <c r="L36" s="9" t="e">
        <f>+#REF!</f>
        <v>#REF!</v>
      </c>
      <c r="M36" s="9"/>
      <c r="N36" s="15" t="e">
        <f>+#REF!</f>
        <v>#REF!</v>
      </c>
      <c r="O36" s="9"/>
      <c r="P36" s="9" t="e">
        <f>+#REF!</f>
        <v>#REF!</v>
      </c>
      <c r="Q36" s="9"/>
      <c r="R36" s="15" t="e">
        <f>+#REF!</f>
        <v>#REF!</v>
      </c>
      <c r="S36" s="19"/>
      <c r="T36" s="9" t="e">
        <f>+#REF!</f>
        <v>#REF!</v>
      </c>
      <c r="U36" s="9"/>
      <c r="V36" s="15" t="e">
        <f>+#REF!</f>
        <v>#REF!</v>
      </c>
      <c r="W36" s="19"/>
      <c r="X36" s="9" t="e">
        <f>+#REF!</f>
        <v>#REF!</v>
      </c>
      <c r="Y36" s="9"/>
      <c r="Z36" s="15" t="e">
        <f>+#REF!</f>
        <v>#REF!</v>
      </c>
      <c r="AA36" s="19"/>
      <c r="AB36" s="9" t="e">
        <f>+#REF!</f>
        <v>#REF!</v>
      </c>
      <c r="AC36" s="9"/>
      <c r="AD36" s="15" t="e">
        <f>+#REF!</f>
        <v>#REF!</v>
      </c>
      <c r="AE36" s="19"/>
      <c r="AF36" s="9" t="e">
        <f>+#REF!</f>
        <v>#REF!</v>
      </c>
      <c r="AG36" s="9"/>
      <c r="AH36" s="15" t="e">
        <f>+#REF!</f>
        <v>#REF!</v>
      </c>
      <c r="AI36" s="9"/>
      <c r="AJ36" s="9" t="e">
        <f>+#REF!</f>
        <v>#REF!</v>
      </c>
      <c r="AK36" s="9"/>
      <c r="AL36" s="15" t="e">
        <f>+#REF!</f>
        <v>#REF!</v>
      </c>
      <c r="AM36" s="9"/>
      <c r="AN36" s="9" t="e">
        <f>+#REF!</f>
        <v>#REF!</v>
      </c>
      <c r="AO36" s="9"/>
      <c r="AP36" s="15" t="e">
        <f>+#REF!</f>
        <v>#REF!</v>
      </c>
      <c r="AQ36" s="9"/>
      <c r="AR36" s="9" t="e">
        <f>+#REF!</f>
        <v>#REF!</v>
      </c>
      <c r="AS36" s="9"/>
      <c r="AT36" s="9" t="e">
        <f>+#REF!</f>
        <v>#REF!</v>
      </c>
      <c r="AU36" s="9"/>
      <c r="AV36" s="9" t="e">
        <f>+#REF!</f>
        <v>#REF!</v>
      </c>
      <c r="AW36" s="9"/>
      <c r="AX36" s="9" t="e">
        <f>+#REF!</f>
        <v>#REF!</v>
      </c>
      <c r="AY36" s="9">
        <f>+C36+G36+K36+O36+S36+W36+AA36+AE36+AI36+AM36+AQ36+AU36</f>
        <v>48</v>
      </c>
      <c r="AZ36" s="9" t="e">
        <f>+D36+H36+L36+P36+T36+X36+AB36+AF36+AJ36+AN36+AR36+AV36</f>
        <v>#REF!</v>
      </c>
      <c r="BA36" s="9"/>
      <c r="BB36" s="15" t="e">
        <f>+F36+J36+N36+R36+V36+Z36+AD36+AH36+AL36+AP36+AT36+AX36</f>
        <v>#REF!</v>
      </c>
      <c r="BC36" s="19">
        <f>+AY36/8</f>
        <v>6</v>
      </c>
      <c r="BD36" s="9">
        <f>+BA36/12</f>
        <v>0</v>
      </c>
      <c r="BE36" s="5">
        <f>+BC36/174</f>
        <v>0.034482758620689655</v>
      </c>
      <c r="BF36" s="14">
        <f>+BD36/174</f>
        <v>0</v>
      </c>
    </row>
    <row r="37" spans="1:58" ht="15.75" customHeight="1" hidden="1">
      <c r="A37" s="16">
        <v>13</v>
      </c>
      <c r="B37" s="17" t="s">
        <v>72</v>
      </c>
      <c r="C37" s="13"/>
      <c r="D37" s="9" t="e">
        <f>+#REF!</f>
        <v>#REF!</v>
      </c>
      <c r="E37" s="12"/>
      <c r="F37" s="15" t="e">
        <f>+#REF!</f>
        <v>#REF!</v>
      </c>
      <c r="G37" s="19"/>
      <c r="H37" s="9" t="e">
        <f>+#REF!</f>
        <v>#REF!</v>
      </c>
      <c r="I37" s="9"/>
      <c r="J37" s="15" t="e">
        <f>+#REF!</f>
        <v>#REF!</v>
      </c>
      <c r="K37" s="19"/>
      <c r="L37" s="9" t="e">
        <f>+#REF!</f>
        <v>#REF!</v>
      </c>
      <c r="M37" s="9"/>
      <c r="N37" s="23" t="e">
        <f>+#REF!</f>
        <v>#REF!</v>
      </c>
      <c r="O37" s="9"/>
      <c r="P37" s="9" t="e">
        <f>+#REF!</f>
        <v>#REF!</v>
      </c>
      <c r="Q37" s="9"/>
      <c r="R37" s="15" t="e">
        <f>+#REF!</f>
        <v>#REF!</v>
      </c>
      <c r="S37" s="19"/>
      <c r="T37" s="9" t="e">
        <f>+#REF!</f>
        <v>#REF!</v>
      </c>
      <c r="U37" s="9"/>
      <c r="V37" s="15" t="e">
        <f>+#REF!</f>
        <v>#REF!</v>
      </c>
      <c r="W37" s="19"/>
      <c r="X37" s="9" t="e">
        <f>+#REF!</f>
        <v>#REF!</v>
      </c>
      <c r="Y37" s="9"/>
      <c r="Z37" s="15" t="e">
        <f>+#REF!</f>
        <v>#REF!</v>
      </c>
      <c r="AA37" s="19"/>
      <c r="AB37" s="9" t="e">
        <f>+#REF!</f>
        <v>#REF!</v>
      </c>
      <c r="AC37" s="9"/>
      <c r="AD37" s="15" t="e">
        <f>+#REF!</f>
        <v>#REF!</v>
      </c>
      <c r="AE37" s="19"/>
      <c r="AF37" s="9" t="e">
        <f>+#REF!</f>
        <v>#REF!</v>
      </c>
      <c r="AG37" s="9"/>
      <c r="AH37" s="23" t="e">
        <f>+#REF!</f>
        <v>#REF!</v>
      </c>
      <c r="AI37" s="25"/>
      <c r="AJ37" s="25" t="e">
        <f>+#REF!</f>
        <v>#REF!</v>
      </c>
      <c r="AK37" s="25"/>
      <c r="AL37" s="23" t="e">
        <f>+#REF!</f>
        <v>#REF!</v>
      </c>
      <c r="AM37" s="25"/>
      <c r="AN37" s="25" t="e">
        <f>+#REF!</f>
        <v>#REF!</v>
      </c>
      <c r="AO37" s="25"/>
      <c r="AP37" s="23" t="e">
        <f>+#REF!</f>
        <v>#REF!</v>
      </c>
      <c r="AQ37" s="25"/>
      <c r="AR37" s="25" t="e">
        <f>+#REF!</f>
        <v>#REF!</v>
      </c>
      <c r="AS37" s="25"/>
      <c r="AT37" s="25" t="e">
        <f>+#REF!</f>
        <v>#REF!</v>
      </c>
      <c r="AU37" s="25"/>
      <c r="AV37" s="25" t="e">
        <f>+#REF!</f>
        <v>#REF!</v>
      </c>
      <c r="AW37" s="25"/>
      <c r="AX37" s="25" t="e">
        <f>+#REF!</f>
        <v>#REF!</v>
      </c>
      <c r="AY37" s="25">
        <f>+C37+G37+K37+O37+S37+W37+AA37+AE37+AI37+AM37+AQ37+AU37</f>
        <v>0</v>
      </c>
      <c r="AZ37" s="9" t="e">
        <f>+D37+H37+L37+P37+T37+X37+AB37+AF37+AJ37+AN37+AR37+AV37</f>
        <v>#REF!</v>
      </c>
      <c r="BA37" s="9"/>
      <c r="BB37" s="15" t="e">
        <f>+F37+J37+N37+R37+V37+Z37+AD37+AH37+AL37+AP37+AT37+AX37</f>
        <v>#REF!</v>
      </c>
      <c r="BC37" s="19">
        <f>+AY37/12</f>
        <v>0</v>
      </c>
      <c r="BD37" s="9">
        <f>+BA37/12</f>
        <v>0</v>
      </c>
      <c r="BE37" s="5">
        <f>+BC37/174</f>
        <v>0</v>
      </c>
      <c r="BF37" s="14">
        <f>+BD37/174</f>
        <v>0</v>
      </c>
    </row>
    <row r="38" spans="1:58" s="4" customFormat="1" ht="15.75" customHeight="1" hidden="1" thickBot="1">
      <c r="A38" s="18"/>
      <c r="B38" s="18" t="s">
        <v>74</v>
      </c>
      <c r="C38" s="20">
        <f>+C33+C34+C35+C36+C37</f>
        <v>24</v>
      </c>
      <c r="D38" s="20" t="e">
        <f aca="true" t="shared" si="3" ref="D38:BB38">+D33+D34+D35+D36+D37</f>
        <v>#REF!</v>
      </c>
      <c r="E38" s="20">
        <f t="shared" si="3"/>
        <v>0</v>
      </c>
      <c r="F38" s="20" t="e">
        <f t="shared" si="3"/>
        <v>#REF!</v>
      </c>
      <c r="G38" s="20">
        <f t="shared" si="3"/>
        <v>24</v>
      </c>
      <c r="H38" s="20" t="e">
        <f t="shared" si="3"/>
        <v>#REF!</v>
      </c>
      <c r="I38" s="20">
        <f t="shared" si="3"/>
        <v>0</v>
      </c>
      <c r="J38" s="20" t="e">
        <f t="shared" si="3"/>
        <v>#REF!</v>
      </c>
      <c r="K38" s="20">
        <f t="shared" si="3"/>
        <v>0</v>
      </c>
      <c r="L38" s="20" t="e">
        <f t="shared" si="3"/>
        <v>#REF!</v>
      </c>
      <c r="M38" s="20">
        <f t="shared" si="3"/>
        <v>0</v>
      </c>
      <c r="N38" s="20" t="e">
        <f t="shared" si="3"/>
        <v>#REF!</v>
      </c>
      <c r="O38" s="20">
        <f t="shared" si="3"/>
        <v>0</v>
      </c>
      <c r="P38" s="20" t="e">
        <f t="shared" si="3"/>
        <v>#REF!</v>
      </c>
      <c r="Q38" s="20">
        <f t="shared" si="3"/>
        <v>0</v>
      </c>
      <c r="R38" s="20" t="e">
        <f t="shared" si="3"/>
        <v>#REF!</v>
      </c>
      <c r="S38" s="20">
        <f t="shared" si="3"/>
        <v>0</v>
      </c>
      <c r="T38" s="20" t="e">
        <f t="shared" si="3"/>
        <v>#REF!</v>
      </c>
      <c r="U38" s="20">
        <f t="shared" si="3"/>
        <v>0</v>
      </c>
      <c r="V38" s="20" t="e">
        <f t="shared" si="3"/>
        <v>#REF!</v>
      </c>
      <c r="W38" s="20">
        <f t="shared" si="3"/>
        <v>0</v>
      </c>
      <c r="X38" s="20" t="e">
        <f t="shared" si="3"/>
        <v>#REF!</v>
      </c>
      <c r="Y38" s="20">
        <f t="shared" si="3"/>
        <v>0</v>
      </c>
      <c r="Z38" s="20" t="e">
        <f t="shared" si="3"/>
        <v>#REF!</v>
      </c>
      <c r="AA38" s="20">
        <f t="shared" si="3"/>
        <v>0</v>
      </c>
      <c r="AB38" s="20" t="e">
        <f t="shared" si="3"/>
        <v>#REF!</v>
      </c>
      <c r="AC38" s="20">
        <f t="shared" si="3"/>
        <v>0</v>
      </c>
      <c r="AD38" s="20" t="e">
        <f t="shared" si="3"/>
        <v>#REF!</v>
      </c>
      <c r="AE38" s="20">
        <f t="shared" si="3"/>
        <v>82</v>
      </c>
      <c r="AF38" s="20" t="e">
        <f t="shared" si="3"/>
        <v>#REF!</v>
      </c>
      <c r="AG38" s="20">
        <f t="shared" si="3"/>
        <v>0</v>
      </c>
      <c r="AH38" s="24" t="e">
        <f t="shared" si="3"/>
        <v>#REF!</v>
      </c>
      <c r="AI38" s="24">
        <f t="shared" si="3"/>
        <v>0</v>
      </c>
      <c r="AJ38" s="24" t="e">
        <f t="shared" si="3"/>
        <v>#REF!</v>
      </c>
      <c r="AK38" s="24">
        <f t="shared" si="3"/>
        <v>0</v>
      </c>
      <c r="AL38" s="24" t="e">
        <f t="shared" si="3"/>
        <v>#REF!</v>
      </c>
      <c r="AM38" s="24">
        <f t="shared" si="3"/>
        <v>0</v>
      </c>
      <c r="AN38" s="24" t="e">
        <f t="shared" si="3"/>
        <v>#REF!</v>
      </c>
      <c r="AO38" s="24">
        <f t="shared" si="3"/>
        <v>0</v>
      </c>
      <c r="AP38" s="24" t="e">
        <f t="shared" si="3"/>
        <v>#REF!</v>
      </c>
      <c r="AQ38" s="24">
        <f t="shared" si="3"/>
        <v>0</v>
      </c>
      <c r="AR38" s="24" t="e">
        <f t="shared" si="3"/>
        <v>#REF!</v>
      </c>
      <c r="AS38" s="24">
        <f t="shared" si="3"/>
        <v>0</v>
      </c>
      <c r="AT38" s="24" t="e">
        <f t="shared" si="3"/>
        <v>#REF!</v>
      </c>
      <c r="AU38" s="24">
        <f t="shared" si="3"/>
        <v>0</v>
      </c>
      <c r="AV38" s="24" t="e">
        <f t="shared" si="3"/>
        <v>#REF!</v>
      </c>
      <c r="AW38" s="24">
        <f t="shared" si="3"/>
        <v>0</v>
      </c>
      <c r="AX38" s="24" t="e">
        <f t="shared" si="3"/>
        <v>#REF!</v>
      </c>
      <c r="AY38" s="24">
        <f t="shared" si="3"/>
        <v>48</v>
      </c>
      <c r="AZ38" s="20" t="e">
        <f t="shared" si="3"/>
        <v>#REF!</v>
      </c>
      <c r="BA38" s="20">
        <f t="shared" si="3"/>
        <v>0</v>
      </c>
      <c r="BB38" s="20" t="e">
        <f t="shared" si="3"/>
        <v>#REF!</v>
      </c>
      <c r="BC38" s="20">
        <f>+BC33+BC34+BC35+BC36+BC37</f>
        <v>6</v>
      </c>
      <c r="BD38" s="20">
        <f>+BD33+BD34+BD35+BD36+BD37</f>
        <v>0</v>
      </c>
      <c r="BE38" s="20">
        <f>+BE33+BE34+BE35+BE36+BE37</f>
        <v>0.034482758620689655</v>
      </c>
      <c r="BF38" s="20">
        <f>+BF33+BF34+BF35+BF36+BF37</f>
        <v>0</v>
      </c>
    </row>
    <row r="39" ht="15.75" customHeight="1" hidden="1" thickTop="1"/>
    <row r="40" spans="2:58" ht="15.75" customHeight="1" hidden="1">
      <c r="B40" t="s">
        <v>52</v>
      </c>
      <c r="C40" s="3">
        <f>+C38/174</f>
        <v>0.13793103448275862</v>
      </c>
      <c r="D40" s="3"/>
      <c r="E40" s="3">
        <f>+E38/174</f>
        <v>0</v>
      </c>
      <c r="F40" s="3"/>
      <c r="G40" s="3">
        <f>+G38/174</f>
        <v>0.13793103448275862</v>
      </c>
      <c r="H40" s="3"/>
      <c r="I40" s="3">
        <f>+I38/174</f>
        <v>0</v>
      </c>
      <c r="J40" s="3"/>
      <c r="K40" s="3">
        <f>+K38/174</f>
        <v>0</v>
      </c>
      <c r="L40" s="3"/>
      <c r="M40" s="3">
        <f>+M38/174</f>
        <v>0</v>
      </c>
      <c r="N40" s="3"/>
      <c r="O40" s="3">
        <f>+O38/174</f>
        <v>0</v>
      </c>
      <c r="P40" s="3"/>
      <c r="Q40" s="3">
        <f>+Q38/174</f>
        <v>0</v>
      </c>
      <c r="R40" s="3"/>
      <c r="S40" s="3">
        <f>+S38/174</f>
        <v>0</v>
      </c>
      <c r="T40" s="3"/>
      <c r="U40" s="3">
        <f>+U38/174</f>
        <v>0</v>
      </c>
      <c r="V40" s="3"/>
      <c r="W40" s="3">
        <f>+W38/174</f>
        <v>0</v>
      </c>
      <c r="X40" s="3"/>
      <c r="Y40" s="3">
        <f>+Y38/174</f>
        <v>0</v>
      </c>
      <c r="Z40" s="3"/>
      <c r="AA40" s="3">
        <f>+AA38/174</f>
        <v>0</v>
      </c>
      <c r="AB40" s="3"/>
      <c r="AC40" s="3">
        <f>+AC38/174</f>
        <v>0</v>
      </c>
      <c r="AD40" s="3"/>
      <c r="AE40" s="3">
        <f>+AE38/174</f>
        <v>0.47126436781609193</v>
      </c>
      <c r="AF40" s="3"/>
      <c r="AG40" s="3">
        <f>+AG38/174</f>
        <v>0</v>
      </c>
      <c r="AH40" s="3"/>
      <c r="AI40" s="3">
        <f>+AI38/174</f>
        <v>0</v>
      </c>
      <c r="AJ40" s="3"/>
      <c r="AK40" s="3">
        <f>+AK38/174</f>
        <v>0</v>
      </c>
      <c r="AL40" s="3"/>
      <c r="AM40" s="3">
        <f>+AM38/174</f>
        <v>0</v>
      </c>
      <c r="AN40" s="3"/>
      <c r="AO40" s="3">
        <f>+AO38/174</f>
        <v>0</v>
      </c>
      <c r="AP40" s="3"/>
      <c r="AQ40" s="3">
        <f>+AQ38/174</f>
        <v>0</v>
      </c>
      <c r="AR40" s="3"/>
      <c r="AS40" s="3">
        <f>+AS38/174</f>
        <v>0</v>
      </c>
      <c r="AT40" s="3"/>
      <c r="AU40" s="3">
        <f>+AU38/174</f>
        <v>0</v>
      </c>
      <c r="AV40" s="3"/>
      <c r="AW40" s="3">
        <f>+AW38/174</f>
        <v>0</v>
      </c>
      <c r="AX40" s="3"/>
      <c r="AY40" s="3">
        <f>+AY38/174</f>
        <v>0.27586206896551724</v>
      </c>
      <c r="AZ40" s="3"/>
      <c r="BA40" s="3">
        <f>+BA38/174</f>
        <v>0</v>
      </c>
      <c r="BB40" s="3"/>
      <c r="BC40" s="3"/>
      <c r="BD40" s="3"/>
      <c r="BE40" s="3"/>
      <c r="BF40" s="3"/>
    </row>
    <row r="41" spans="31:32" ht="15.75" customHeight="1" hidden="1">
      <c r="AE41" s="2"/>
      <c r="AF41" s="2"/>
    </row>
    <row r="42" ht="15.75" customHeight="1" thickTop="1"/>
  </sheetData>
  <mergeCells count="18">
    <mergeCell ref="C9:F9"/>
    <mergeCell ref="AQ9:AT9"/>
    <mergeCell ref="AM9:AP9"/>
    <mergeCell ref="AI9:AL9"/>
    <mergeCell ref="BE10:BF10"/>
    <mergeCell ref="G9:J9"/>
    <mergeCell ref="AU9:AX9"/>
    <mergeCell ref="AY9:BB9"/>
    <mergeCell ref="A2:BF2"/>
    <mergeCell ref="A3:BF3"/>
    <mergeCell ref="AY10:AZ10"/>
    <mergeCell ref="O9:R9"/>
    <mergeCell ref="K9:N9"/>
    <mergeCell ref="AE9:AH9"/>
    <mergeCell ref="AA9:AD9"/>
    <mergeCell ref="W9:Z9"/>
    <mergeCell ref="S9:V9"/>
    <mergeCell ref="BC9:BF9"/>
  </mergeCells>
  <printOptions gridLines="1"/>
  <pageMargins left="0.75" right="0.25" top="0.71" bottom="0.4" header="0.37" footer="0.13"/>
  <pageSetup horizontalDpi="180" verticalDpi="180" orientation="landscape" paperSize="9" scale="80" r:id="rId1"/>
  <headerFooter alignWithMargins="0">
    <oddHeader>&amp;R&amp;"Arial CE,Bold"&amp;12PRILOGA 2</oddHeader>
  </headerFooter>
  <colBreaks count="36" manualBreakCount="36">
    <brk id="2" min="108" max="113" man="1"/>
    <brk id="25" min="72" max="121" man="1"/>
    <brk id="32" min="52" max="127" man="1"/>
    <brk id="32" min="52" max="127" man="1"/>
    <brk id="46" min="79" max="91" man="1"/>
    <brk id="65" max="65535" man="1"/>
    <brk id="83" max="65535" man="1"/>
    <brk id="83" min="68" max="89" man="1"/>
    <brk id="93" min="68" max="120" man="1"/>
    <brk id="95" min="86" max="98" man="1"/>
    <brk id="97" min="51" max="51" man="1"/>
    <brk id="100" max="65535" man="1"/>
    <brk id="105" min="86" max="115" man="1"/>
    <brk id="110" min="100" max="102" man="1"/>
    <brk id="111" max="107" man="1"/>
    <brk id="111" min="86" max="100" man="1"/>
    <brk id="114" min="101" max="110" man="1"/>
    <brk id="115" min="115" max="42587" man="1"/>
    <brk id="115" min="22" max="32" man="1"/>
    <brk id="118" min="103" max="108" man="1"/>
    <brk id="118" min="104" max="43127" man="1"/>
    <brk id="120" min="111" max="118" man="1"/>
    <brk id="212" min="67" max="26374" man="1"/>
    <brk id="256" max="41156" man="1"/>
    <brk id="771" min="19488" max="20552" man="1"/>
    <brk id="1024" min="212" max="1025" man="1"/>
    <brk id="3842" min="144" max="3834" man="1"/>
    <brk id="11044" min="105" max="112" man="1"/>
    <brk id="19488" min="29285" max="29537" man="1"/>
    <brk id="19488" min="29285" max="29537" man="1"/>
    <brk id="21325" min="771" max="17493" man="1"/>
    <brk id="21325" min="771" max="17493" man="1"/>
    <brk id="26371" min="3" max="1024" man="1"/>
    <brk id="26371" min="2" max="1024" man="1"/>
    <brk id="29285" min="8308" max="25930" man="1"/>
    <brk id="43264" min="96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MESTNA UPRAVA</cp:lastModifiedBy>
  <cp:lastPrinted>2001-03-13T14:43:02Z</cp:lastPrinted>
  <dcterms:created xsi:type="dcterms:W3CDTF">1999-01-04T10:09:26Z</dcterms:created>
  <dcterms:modified xsi:type="dcterms:W3CDTF">2001-04-18T08:31:03Z</dcterms:modified>
  <cp:category/>
  <cp:version/>
  <cp:contentType/>
  <cp:contentStatus/>
</cp:coreProperties>
</file>